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УИРТ\Сайт\Сайт\Официальные документы\2022\"/>
    </mc:Choice>
  </mc:AlternateContent>
  <bookViews>
    <workbookView xWindow="0" yWindow="0" windowWidth="28800" windowHeight="12435"/>
  </bookViews>
  <sheets>
    <sheet name="Лист1" sheetId="1" r:id="rId1"/>
  </sheets>
  <definedNames>
    <definedName name="_GoBack" localSheetId="0">#REF!</definedName>
    <definedName name="Excel_BuiltIn_Print_Titles" localSheetId="0">Лист1!$8:$8</definedName>
    <definedName name="_xlnm.Print_Area" localSheetId="0">Лист1!$A$1:$AB$250</definedName>
  </definedNames>
  <calcPr calcId="152511" iterate="1"/>
</workbook>
</file>

<file path=xl/calcChain.xml><?xml version="1.0" encoding="utf-8"?>
<calcChain xmlns="http://schemas.openxmlformats.org/spreadsheetml/2006/main">
  <c r="W35" i="1" l="1"/>
  <c r="X35" i="1"/>
  <c r="Y35" i="1"/>
  <c r="Z35" i="1"/>
  <c r="V35" i="1"/>
  <c r="AA41" i="1"/>
  <c r="AA43" i="1" l="1"/>
  <c r="AA40" i="1"/>
  <c r="W158" i="1" l="1"/>
  <c r="X158" i="1"/>
  <c r="Y158" i="1"/>
  <c r="Z158" i="1"/>
  <c r="V158" i="1"/>
  <c r="AA160" i="1"/>
  <c r="AA158" i="1" s="1"/>
  <c r="V219" i="1" l="1"/>
  <c r="AA157" i="1" l="1"/>
  <c r="AA156" i="1"/>
  <c r="AA153" i="1"/>
  <c r="V184" i="1" l="1"/>
  <c r="W184" i="1"/>
  <c r="X184" i="1"/>
  <c r="Y184" i="1"/>
  <c r="Z184" i="1"/>
  <c r="U184" i="1"/>
  <c r="AA192" i="1"/>
  <c r="AA184" i="1" l="1"/>
  <c r="AF134" i="1"/>
  <c r="W81" i="1"/>
  <c r="X81" i="1"/>
  <c r="Y81" i="1"/>
  <c r="Z81" i="1"/>
  <c r="V81" i="1"/>
  <c r="AA94" i="1"/>
  <c r="AA151" i="1"/>
  <c r="W165" i="1"/>
  <c r="X165" i="1"/>
  <c r="Y165" i="1"/>
  <c r="Z165" i="1"/>
  <c r="V165" i="1"/>
  <c r="AA175" i="1"/>
  <c r="W195" i="1"/>
  <c r="X195" i="1"/>
  <c r="Y195" i="1"/>
  <c r="Z195" i="1"/>
  <c r="V195" i="1"/>
  <c r="AA212" i="1"/>
  <c r="W18" i="1" l="1"/>
  <c r="X18" i="1"/>
  <c r="Y18" i="1"/>
  <c r="Z18" i="1"/>
  <c r="V18" i="1"/>
  <c r="AA34" i="1"/>
  <c r="AA33" i="1"/>
  <c r="V96" i="1" l="1"/>
  <c r="W96" i="1"/>
  <c r="X96" i="1"/>
  <c r="Y96" i="1"/>
  <c r="Z96" i="1"/>
  <c r="U96" i="1"/>
  <c r="AA90" i="1" l="1"/>
  <c r="AA150" i="1" l="1"/>
  <c r="W123" i="1"/>
  <c r="X123" i="1"/>
  <c r="Y123" i="1"/>
  <c r="Z123" i="1"/>
  <c r="V123" i="1"/>
  <c r="AA147" i="1"/>
  <c r="AA148" i="1"/>
  <c r="AA149" i="1"/>
  <c r="AA146" i="1"/>
  <c r="AA142" i="1"/>
  <c r="AA143" i="1"/>
  <c r="AA144" i="1"/>
  <c r="AA141" i="1"/>
  <c r="V58" i="1" l="1"/>
  <c r="W58" i="1"/>
  <c r="X58" i="1"/>
  <c r="Y58" i="1"/>
  <c r="Z58" i="1"/>
  <c r="U58" i="1"/>
  <c r="U57" i="1" l="1"/>
  <c r="AA79" i="1"/>
  <c r="AA77" i="1"/>
  <c r="AA76" i="1"/>
  <c r="AA74" i="1"/>
  <c r="AA58" i="1" l="1"/>
  <c r="Z219" i="1"/>
  <c r="Y219" i="1"/>
  <c r="X219" i="1"/>
  <c r="W219" i="1"/>
  <c r="AA222" i="1"/>
  <c r="AA138" i="1"/>
  <c r="Z57" i="1" l="1"/>
  <c r="Y57" i="1"/>
  <c r="X57" i="1"/>
  <c r="W57" i="1"/>
  <c r="V57" i="1"/>
  <c r="V116" i="1" l="1"/>
  <c r="W116" i="1"/>
  <c r="X116" i="1"/>
  <c r="Y116" i="1"/>
  <c r="Z116" i="1"/>
  <c r="U195" i="1" l="1"/>
  <c r="AA124" i="1"/>
  <c r="AA56" i="1"/>
  <c r="AA224" i="1" l="1"/>
  <c r="AA131" i="1" l="1"/>
  <c r="AA129" i="1"/>
  <c r="AA127" i="1"/>
  <c r="AA126" i="1"/>
  <c r="AA125" i="1"/>
  <c r="AA121" i="1"/>
  <c r="AA119" i="1"/>
  <c r="AA118" i="1"/>
  <c r="AA111" i="1"/>
  <c r="AA109" i="1"/>
  <c r="AA107" i="1"/>
  <c r="AA102" i="1"/>
  <c r="AA101" i="1"/>
  <c r="AA99" i="1"/>
  <c r="AA98" i="1"/>
  <c r="AA88" i="1"/>
  <c r="AA86" i="1"/>
  <c r="AA85" i="1"/>
  <c r="AA83" i="1"/>
  <c r="AA72" i="1"/>
  <c r="AA71" i="1"/>
  <c r="AA70" i="1"/>
  <c r="AA69" i="1"/>
  <c r="AA67" i="1"/>
  <c r="AA66" i="1"/>
  <c r="AA65" i="1"/>
  <c r="AA64" i="1"/>
  <c r="AA62" i="1"/>
  <c r="AA61" i="1"/>
  <c r="AA60" i="1"/>
  <c r="AA59" i="1"/>
  <c r="AA52" i="1"/>
  <c r="AA51" i="1"/>
  <c r="AA46" i="1"/>
  <c r="AA44" i="1"/>
  <c r="AA39" i="1"/>
  <c r="AA38" i="1"/>
  <c r="AA37" i="1"/>
  <c r="AA28" i="1"/>
  <c r="AA27" i="1"/>
  <c r="AA26" i="1"/>
  <c r="AA25" i="1"/>
  <c r="AA22" i="1"/>
  <c r="AA21" i="1"/>
  <c r="AA20" i="1"/>
  <c r="AA35" i="1" l="1"/>
  <c r="AA81" i="1"/>
  <c r="AA18" i="1"/>
  <c r="AA96" i="1"/>
  <c r="AA57" i="1"/>
  <c r="AA116" i="1"/>
  <c r="W48" i="1" l="1"/>
  <c r="X48" i="1"/>
  <c r="Y48" i="1"/>
  <c r="Z48" i="1"/>
  <c r="U123" i="1"/>
  <c r="X17" i="1" l="1"/>
  <c r="W17" i="1"/>
  <c r="Y17" i="1"/>
  <c r="Z17" i="1"/>
  <c r="AA190" i="1"/>
  <c r="V228" i="1" l="1"/>
  <c r="W228" i="1"/>
  <c r="X228" i="1"/>
  <c r="Y228" i="1"/>
  <c r="Z228" i="1"/>
  <c r="V234" i="1"/>
  <c r="W234" i="1"/>
  <c r="X234" i="1"/>
  <c r="Y234" i="1"/>
  <c r="Z234" i="1"/>
  <c r="V241" i="1"/>
  <c r="W241" i="1"/>
  <c r="X241" i="1"/>
  <c r="Y241" i="1"/>
  <c r="Z241" i="1"/>
  <c r="Y194" i="1"/>
  <c r="Z194" i="1"/>
  <c r="U219" i="1"/>
  <c r="U165" i="1"/>
  <c r="V177" i="1"/>
  <c r="V164" i="1" s="1"/>
  <c r="W177" i="1"/>
  <c r="X177" i="1"/>
  <c r="Y177" i="1"/>
  <c r="Z177" i="1"/>
  <c r="Z164" i="1" s="1"/>
  <c r="U177" i="1"/>
  <c r="U81" i="1"/>
  <c r="V104" i="1"/>
  <c r="V80" i="1" s="1"/>
  <c r="W104" i="1"/>
  <c r="W80" i="1" s="1"/>
  <c r="X104" i="1"/>
  <c r="X80" i="1" s="1"/>
  <c r="Y104" i="1"/>
  <c r="Y80" i="1" s="1"/>
  <c r="Z104" i="1"/>
  <c r="Z80" i="1" s="1"/>
  <c r="U104" i="1"/>
  <c r="U116" i="1"/>
  <c r="AD219" i="1" l="1"/>
  <c r="W227" i="1"/>
  <c r="Y164" i="1"/>
  <c r="U194" i="1"/>
  <c r="X164" i="1"/>
  <c r="V194" i="1"/>
  <c r="Z227" i="1"/>
  <c r="V227" i="1"/>
  <c r="Y227" i="1"/>
  <c r="U80" i="1"/>
  <c r="W194" i="1"/>
  <c r="W164" i="1"/>
  <c r="X194" i="1"/>
  <c r="X227" i="1"/>
  <c r="AA47" i="1"/>
  <c r="AA237" i="1"/>
  <c r="AA236" i="1" l="1"/>
  <c r="AA234" i="1" s="1"/>
  <c r="AA230" i="1"/>
  <c r="AA228" i="1" s="1"/>
  <c r="AA218" i="1"/>
  <c r="AA202" i="1"/>
  <c r="AA206" i="1"/>
  <c r="AA216" i="1"/>
  <c r="AA214" i="1"/>
  <c r="AA200" i="1"/>
  <c r="AA199" i="1"/>
  <c r="AA198" i="1"/>
  <c r="AA182" i="1"/>
  <c r="AA180" i="1"/>
  <c r="AA173" i="1"/>
  <c r="AA172" i="1"/>
  <c r="AA136" i="1"/>
  <c r="U35" i="1"/>
  <c r="U18" i="1"/>
  <c r="AA177" i="1" l="1"/>
  <c r="AA217" i="1"/>
  <c r="AA215" i="1"/>
  <c r="AA211" i="1"/>
  <c r="AA208" i="1"/>
  <c r="AA207" i="1"/>
  <c r="AA204" i="1"/>
  <c r="AA203" i="1"/>
  <c r="AA168" i="1"/>
  <c r="AA167" i="1"/>
  <c r="AA139" i="1"/>
  <c r="AA137" i="1"/>
  <c r="AA133" i="1"/>
  <c r="AA132" i="1"/>
  <c r="AA165" i="1" l="1"/>
  <c r="AA164" i="1" s="1"/>
  <c r="AA195" i="1"/>
  <c r="AA140" i="1"/>
  <c r="U164" i="1" l="1"/>
  <c r="AA186" i="1"/>
  <c r="AA187" i="1" l="1"/>
  <c r="U228" i="1" l="1"/>
  <c r="AA225" i="1"/>
  <c r="AA36" i="1" l="1"/>
  <c r="AA134" i="1" l="1"/>
  <c r="AA100" i="1"/>
  <c r="AA128" i="1" l="1"/>
  <c r="AA42" i="1" l="1"/>
  <c r="AA45" i="1"/>
  <c r="U241" i="1" l="1"/>
  <c r="AA243" i="1" l="1"/>
  <c r="AA241" i="1" s="1"/>
  <c r="AA227" i="1" s="1"/>
  <c r="U234" i="1"/>
  <c r="AA223" i="1"/>
  <c r="AA221" i="1"/>
  <c r="AA209" i="1"/>
  <c r="AA135" i="1"/>
  <c r="AA123" i="1" s="1"/>
  <c r="AA115" i="1"/>
  <c r="AA114" i="1"/>
  <c r="AA113" i="1"/>
  <c r="Z9" i="1"/>
  <c r="Y9" i="1"/>
  <c r="X9" i="1"/>
  <c r="W9" i="1"/>
  <c r="V48" i="1"/>
  <c r="U48" i="1"/>
  <c r="U17" i="1" s="1"/>
  <c r="AA219" i="1" l="1"/>
  <c r="AA194" i="1" s="1"/>
  <c r="V17" i="1"/>
  <c r="V9" i="1" s="1"/>
  <c r="AA104" i="1"/>
  <c r="AA80" i="1" s="1"/>
  <c r="U227" i="1"/>
  <c r="U9" i="1" s="1"/>
  <c r="AA48" i="1"/>
  <c r="AA17" i="1" l="1"/>
  <c r="AA9" i="1" l="1"/>
</calcChain>
</file>

<file path=xl/sharedStrings.xml><?xml version="1.0" encoding="utf-8"?>
<sst xmlns="http://schemas.openxmlformats.org/spreadsheetml/2006/main" count="448" uniqueCount="215">
  <si>
    <t>Характеристика муниципальной программы города Твери
«Развитие образования города Твери» на 2021-2026 годы</t>
  </si>
  <si>
    <t>Ответственный исполнитель муниципальной программы: Управление образования Администрации города Твери</t>
  </si>
  <si>
    <t>Код исполнителя</t>
  </si>
  <si>
    <t>Код бюджетной классификации</t>
  </si>
  <si>
    <t>Цели, программы, госпрограммы, задачи программы, мероприятия подпрограммы, административные мероприятия и их подпрограммы</t>
  </si>
  <si>
    <t>единица измерения</t>
  </si>
  <si>
    <t>Годы реализации программы</t>
  </si>
  <si>
    <t>Целевое (суммарное) 
значение показателя</t>
  </si>
  <si>
    <t>раздел</t>
  </si>
  <si>
    <t>подраз
дел</t>
  </si>
  <si>
    <t>классификация целевой статьи расходов бюджета</t>
  </si>
  <si>
    <t>значение</t>
  </si>
  <si>
    <t>Год достижения</t>
  </si>
  <si>
    <t>тыс. руб.</t>
  </si>
  <si>
    <t>Цель  «Повышение качества и доступности предоставляемых образовательных услуг воспитанникам и обучающимся образовательных учреждений города Твери за счет эффективного использования материально-технических, кадровых, финансовых и управленческих ресурсов»</t>
  </si>
  <si>
    <t xml:space="preserve"> </t>
  </si>
  <si>
    <t>Показатель 1 «Доля детей в возрасте 1-8 лет, получающих дошкольную образовательную услугу и (или) услугу по их содержанию в муниципальных образовательных учреждениях, в общей численности детей города Твери в возрасте  1-8 лет»</t>
  </si>
  <si>
    <t>%</t>
  </si>
  <si>
    <t>Показатель 2 «Доля обучающихся по федеральным государственным образовательным стандартам общего образования»</t>
  </si>
  <si>
    <t>Показатель 3 «Доля детей первой и второй групп здоровья в общей численности обучающихся в муниципальных общеобразовательных учреждениях»</t>
  </si>
  <si>
    <t>Показатель 4 «Доля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учреждениях»</t>
  </si>
  <si>
    <t>Показатель 5 «Доля выпускников муниципальных общеобразовательных учреждений, сдавших единый государственный экзамен по русскому языку и математике, в общей численности выпускников муниципальных общеобразовательных учреждений, сдававших единый государственный экзамен по данным предметам»</t>
  </si>
  <si>
    <t>Показатель 6 «Доля детей в возрасте 5-18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этой возрастной группы»</t>
  </si>
  <si>
    <t>Подпрограмма 1 «Развитие дошкольного образования»</t>
  </si>
  <si>
    <t>Показатель 1 «Количество воспитанников, освоивших основную общеобразовательную программу дошкольного образования»</t>
  </si>
  <si>
    <t>человек</t>
  </si>
  <si>
    <t>тыс. руб.</t>
  </si>
  <si>
    <t xml:space="preserve">единиц </t>
  </si>
  <si>
    <t>единиц</t>
  </si>
  <si>
    <t>Показатель 2  «Количество дошкольных отделений общеобразовательных школ»</t>
  </si>
  <si>
    <t>да - 1/
нет - 0</t>
  </si>
  <si>
    <t>Показатель 1  «Количество учреждений, в которых созданы условия функционирования в соответствии с лицензионными требованиями к началу учебного года»</t>
  </si>
  <si>
    <t>Показатель 1 «Количество учреждений, в которых осуществлены мероприятия по укреплению материально-технической базы»</t>
  </si>
  <si>
    <t> тыс. руб.</t>
  </si>
  <si>
    <t>Показатель 1 «Количество учреждений, осуществивших комплекс мер по обеспечению   теплового режима и энергосбережения»</t>
  </si>
  <si>
    <t>2026 </t>
  </si>
  <si>
    <t>место</t>
  </si>
  <si>
    <t>Р</t>
  </si>
  <si>
    <t>P</t>
  </si>
  <si>
    <t>S</t>
  </si>
  <si>
    <t>Подпрограмма 2 «Развитие общего образования»</t>
  </si>
  <si>
    <r>
      <t>Задача 1</t>
    </r>
    <r>
      <rPr>
        <sz val="14"/>
        <color rgb="FF000000"/>
        <rFont val="Times New Roman"/>
        <family val="1"/>
        <charset val="204"/>
      </rPr>
      <t xml:space="preserve">  «Обеспечение жизнедеятельности общеобразовательных учреждений»</t>
    </r>
  </si>
  <si>
    <t>Показатель 1 «Количество муниципальных общеобразовательных учреждений»</t>
  </si>
  <si>
    <t>Показатель  1  «Количество муниципальных бюджетных общеобразовательных учреждений»</t>
  </si>
  <si>
    <t>Показатель  1 «Количество муниципальных бюджетных общеобразовательных учреждений»</t>
  </si>
  <si>
    <t>Показатель 1 «Доля школьников, обучающихся по федеральным государственным образовательным стандартам, в общей численности школьников»</t>
  </si>
  <si>
    <t>Показатель 2 «Доля педагогов, прошедших повышение квалификации с учетом введения федеральных государственных стандартов начального общего и основного общего образования»</t>
  </si>
  <si>
    <t>Показатель 1 «Доля общеобразовательных учреждений, занимающихся в две смены»</t>
  </si>
  <si>
    <t>Показатель 1 «Количество вновь введенных мест в общеобразовательных учреждениях»</t>
  </si>
  <si>
    <t>E</t>
  </si>
  <si>
    <r>
      <t>Задача 3</t>
    </r>
    <r>
      <rPr>
        <sz val="14"/>
        <color rgb="FF000000"/>
        <rFont val="Times New Roman"/>
        <family val="1"/>
        <charset val="204"/>
      </rPr>
      <t xml:space="preserve">  «Развитие современной системы оценки индивидуальных образовательных достижений обучающихся»</t>
    </r>
  </si>
  <si>
    <t>Показатель 1 «Доля участников единого государственного экзамена от общего числа выпускников»</t>
  </si>
  <si>
    <t>Показатель  2 «Доля  участников основного государственного экзамена от общего числа выпускников 9 классов»</t>
  </si>
  <si>
    <t>Мероприятие 3.01 «Организация и проведение единого государственного экзамена»</t>
  </si>
  <si>
    <t>Показатель  1  «Количество созданных пунктов проведения единого государственного экзамена»</t>
  </si>
  <si>
    <t>Мероприятие 3.02 «Организация и проведение основного государственного экзамена для обучающихся 9 классов»</t>
  </si>
  <si>
    <t>Мероприятие 3.03 «Организация работы с одаренными детьми»</t>
  </si>
  <si>
    <t>Показатель 1 «Доля выпускников, закончивших школу с медалью, в общей численности выпускников»</t>
  </si>
  <si>
    <t>Показатель 2 «Количество участников конкурсов и викторин»</t>
  </si>
  <si>
    <t>Показатель 4  «Количество участников олимпиад по общеобразовательным предметам, основам православной культуры, основам избирательного законодательства»</t>
  </si>
  <si>
    <r>
      <t>Задача 4</t>
    </r>
    <r>
      <rPr>
        <sz val="14"/>
        <color rgb="FF000000"/>
        <rFont val="Times New Roman"/>
        <family val="1"/>
        <charset val="204"/>
      </rPr>
      <t xml:space="preserve"> «Совершенствование условий организации питания школьников»</t>
    </r>
  </si>
  <si>
    <t>Показатель 1 «Доля учащихся, охваченных горячим питанием, от общего числа обучающихся»</t>
  </si>
  <si>
    <t>Мероприятие 4.01 «Обеспечение питанием учащихся 1-4 классов»</t>
  </si>
  <si>
    <t>Показатель 1  «Доля учащихся 1-4 классов, охваченных горячим питанием»</t>
  </si>
  <si>
    <t>Мероприятие 4.02 «Обеспечение питанием детей из малообеспеченных семей»</t>
  </si>
  <si>
    <t>Показатель 1  «Доля учащихся из малообеспеченных семей, охваченных горячим питанием»</t>
  </si>
  <si>
    <r>
      <t>Задача 5</t>
    </r>
    <r>
      <rPr>
        <sz val="14"/>
        <color rgb="FF000000"/>
        <rFont val="Times New Roman"/>
        <family val="1"/>
        <charset val="204"/>
      </rPr>
      <t xml:space="preserve">  «Укрепление материально-технической базы общеобразовательных учреждений»</t>
    </r>
  </si>
  <si>
    <t>Мероприятие 5.01 «Проведение ремонтных работ и благоустройства в общеобразовательных учреждениях»</t>
  </si>
  <si>
    <t>Показатель 1  «Количество общеобразовательных учреждений, в которых произведены ремонтные работы и благоустройство»</t>
  </si>
  <si>
    <t>Мероприятие 5.03  «Обеспечение комплексной безопасности зданий и помещений общеобразовательных учреждений»</t>
  </si>
  <si>
    <t>Показатель 1 «Количество общеобразовательных учреждений, осуществивших комплекс мер по противопожарной безопасности»</t>
  </si>
  <si>
    <t>Мероприятие 5.04   «Осуществление комплекса мер по обеспечению теплового режима и энергосбережения»</t>
  </si>
  <si>
    <t>Показатель 1 «Количество общеобразовательных учреждений, осуществивших комплекс мер по обеспечению теплового режима и энергосбережения»</t>
  </si>
  <si>
    <t>Подпрограмма 3 «Развитие системы предоставления детям услуг дополнительного образования»</t>
  </si>
  <si>
    <r>
      <t>Задача 1</t>
    </r>
    <r>
      <rPr>
        <sz val="14"/>
        <color rgb="FF000000"/>
        <rFont val="Times New Roman"/>
        <family val="1"/>
        <charset val="204"/>
      </rPr>
      <t xml:space="preserve"> «Организация предоставления дополнительного образования в учреждениях дополнительного образования»</t>
    </r>
  </si>
  <si>
    <t>Показатель 1 «Количество воспитанников, получающих дополнительное образование в муниципальном бюджетном образовательном учреждении дополнительного образования «Дворец творчества детей и молодежи» г. Твери»</t>
  </si>
  <si>
    <t>Мероприятие 1.01 «Обеспечение предоставления дополнительного образования детей муниципальным бюджетным образовательным учреждением дополнительного образования «Дворец творчества детей и молодежи» г. Твери»</t>
  </si>
  <si>
    <t>Показатель  1  «Количество муниципальных  учреждений дополнительного образования»</t>
  </si>
  <si>
    <t>Административное мероприятие 1.02 «Повышение квалификации педагогов дополнительного образования муниципального бюджетного образовательного учреждения дополнительного образования «Дворец творчества детей и молодежи» г. Твери»</t>
  </si>
  <si>
    <t>Показатель 1 «Доля педагогов дополнительного образования, прошедших повышение квалификации»</t>
  </si>
  <si>
    <t>Мероприятие 1.03 «Повышение заработной платы педагогическим работникам муниципального бюджетного образовательного учреждения дополнительного образования «Дворец творчества детей и молодежи» г. Твери»</t>
  </si>
  <si>
    <t>Показатель 1 «Среднесписочная численность работников педагогического персонала»</t>
  </si>
  <si>
    <r>
      <t>Задача 2</t>
    </r>
    <r>
      <rPr>
        <sz val="14"/>
        <color rgb="FF000000"/>
        <rFont val="Times New Roman"/>
        <family val="1"/>
        <charset val="204"/>
      </rPr>
      <t xml:space="preserve"> «Развитие патриотического и краеведческого движения и формирование духовно-нравственной культуры обучающихся в муниципальных общеобразовательных учреждениях»</t>
    </r>
  </si>
  <si>
    <t>Мероприятие 2.01 «Проведение городских мероприятий по духовно-нравственному,  патриотическому воспитанию и мероприятий, направленных на развитие краеведческого движения»</t>
  </si>
  <si>
    <t>Показатель 1 «Доля учащихся, охваченных организованными формами духовно-нравственного и патриотического воспитания»</t>
  </si>
  <si>
    <t>Мероприятие 2.02 «Развитие кадрового потенциала педагогических работников»</t>
  </si>
  <si>
    <t>Показатель 1  «Количество образовательных учреждений, в которых проводятся мероприятия по развитию кадрового потенциала педагогических работников»</t>
  </si>
  <si>
    <t>Подпрограмма 4 «Совершенствование механизма предоставления услуг по организации отдыха детей в каникулярное время»</t>
  </si>
  <si>
    <r>
      <t>Задача 1</t>
    </r>
    <r>
      <rPr>
        <sz val="14"/>
        <color rgb="FF000000"/>
        <rFont val="Times New Roman"/>
        <family val="1"/>
        <charset val="204"/>
      </rPr>
      <t xml:space="preserve"> «Организация отдыха детей  в каникулярное время в образовательных учреждениях различных видов и типов»</t>
    </r>
  </si>
  <si>
    <t>Показатель  1 «Количество учреждений, в которых организован отдых детей в каникулярное время»</t>
  </si>
  <si>
    <t>Показатель 2 «Доля обучающихся, охваченных организованными формами отдыха, по отношению ко всем  обучающимся образовательных учреждений»</t>
  </si>
  <si>
    <t>Мероприятие 1.01 «Обеспечение организации отдыха детей в каникулярное время в муниципальных образовательных учреждениях дополнительного образования детских оздоровительно-образовательных лагерях в рамках муниципального задания»</t>
  </si>
  <si>
    <t>Показатель 1 «Количество учреждений, реализующих услугу»</t>
  </si>
  <si>
    <t>Показатель 2 «Количество детей, отдохнувших в муниципальных образовательных учреждениях дополнительного образования детских оздоровительно-образовательных лагерях»</t>
  </si>
  <si>
    <t>Мероприятие 1.02 «Обеспечение организации отдыха детей в каникулярное время в лагерях с дневным пребыванием, в рамках муниципального задания»</t>
  </si>
  <si>
    <t>Показатель 2 «Количество детей, отдохнувших в лагерях с дневным пребыванием»</t>
  </si>
  <si>
    <t>Мероприятие 1.03 «Обеспечение организации отдыха детей в каникулярное время в детской даче «Отмичи» в рамках муниципального задания»</t>
  </si>
  <si>
    <t>Показатель 1 «Количество детей, отдохнувших в детской даче «Отмичи»</t>
  </si>
  <si>
    <t>Мероприятие 1.04 «Обеспечение организации походов учащихся  в каникулярное время в средних общеобразовательных школах»</t>
  </si>
  <si>
    <t>Показатель 1 «Количество учреждений, организующих походы»</t>
  </si>
  <si>
    <t>Показатель 2 «Количество детей, отдохнувших в походах»</t>
  </si>
  <si>
    <t>Мероприятие 1.05 «Обеспечение организации трудоустройства обучающихся средних общеобразовательных школ в каникулярное время»</t>
  </si>
  <si>
    <t>Показатель 1 «Количество обучающихся, трудоустроенных на каникулярный период»</t>
  </si>
  <si>
    <r>
      <t>Задача 2</t>
    </r>
    <r>
      <rPr>
        <sz val="14"/>
        <color rgb="FF000000"/>
        <rFont val="Times New Roman"/>
        <family val="1"/>
        <charset val="204"/>
      </rPr>
      <t xml:space="preserve"> «Совершенствование материально-технической базы муниципальных образовательных учреждений дополнительного образования детских оздоровительно-образовательных лагерей»</t>
    </r>
  </si>
  <si>
    <t>Показатель 1 «Доля муниципальных образовательных учреждений дополнительного образования детских оздоровительно-образовательных лагерей, отвечающих современным требованиям»</t>
  </si>
  <si>
    <t>Показатель 1 «Количество учреждений, в которых проведены ремонтные работы»</t>
  </si>
  <si>
    <t>Показатель 1 «Доля муниципальных образовательных учреждений дополнительного образования детских оздоровительно-образовательных лагерей, отвечающих требованиям безопасности»</t>
  </si>
  <si>
    <t>Подпрограмма 5 «Обеспечение деятельности казенных учреждений, обслуживающих отрасль «Образование»</t>
  </si>
  <si>
    <r>
      <t xml:space="preserve">Задача 1 </t>
    </r>
    <r>
      <rPr>
        <sz val="14"/>
        <color rgb="FF000000"/>
        <rFont val="Times New Roman"/>
        <family val="1"/>
        <charset val="204"/>
      </rPr>
      <t>«Обеспечение информационно-аналитического, методического, консультационно-диагностического обслуживания»</t>
    </r>
  </si>
  <si>
    <t>Показатель 1 «Количество образовательных учреждений, получивших  информационно-аналитическое, методическое, консультационно-диагностическое обслуживание»</t>
  </si>
  <si>
    <t>Мероприятие 1.01 «Обеспечение деятельности МКУ «ЦРО  г. Твери»</t>
  </si>
  <si>
    <t>Показатель 1 «Удовлетворенность подведомственных  учреждений качеством услуг»</t>
  </si>
  <si>
    <r>
      <t>Задача 2</t>
    </r>
    <r>
      <rPr>
        <sz val="14"/>
        <color rgb="FF000000"/>
        <rFont val="Times New Roman"/>
        <family val="1"/>
        <charset val="204"/>
      </rPr>
      <t xml:space="preserve"> «Обеспечение бухгалтерского обслуживания в учреждениях отрасли «Образование»</t>
    </r>
  </si>
  <si>
    <t>Показатель 1 «Количество образовательных учреждений, получающих муниципальные услуги (выполнение работ) от муниципального казенного учреждения  «Централизованная бухгалтерия учреждений образования г. Твери»</t>
  </si>
  <si>
    <t>Мероприятие 2.01 «Обеспечение деятельности «Централизованная бухгалтерия  учреждений образования города Твери»</t>
  </si>
  <si>
    <t>Административное мероприятие 2.02 «Организация проведения проверочных мероприятий в рамках контроля за целевым расходованием бюджетных средств»</t>
  </si>
  <si>
    <t>Показатель 1 «Доля учреждений отрасли образования, в которых осуществлен контроль за целевым расходованием бюджетных средств»</t>
  </si>
  <si>
    <r>
      <t xml:space="preserve">Задача 3 </t>
    </r>
    <r>
      <rPr>
        <sz val="14"/>
        <color rgb="FF000000"/>
        <rFont val="Times New Roman"/>
        <family val="1"/>
        <charset val="204"/>
      </rPr>
      <t>«Организация выполнения мероприятий по содержанию зданий, территорий, материальной базы и осуществление закупок для образовательных учреждений»</t>
    </r>
  </si>
  <si>
    <t>Показатель 1 «Доля образовательных учреждений, получающих муниципальные услуги (выполнение работ) от муниципального казенного учреждения  «Служба единого заказчика учреждений образования г.Твери»</t>
  </si>
  <si>
    <t>Мероприятие 3.01 «Обеспечение деятельности МКУ «СЕЗ УО г. Твери»</t>
  </si>
  <si>
    <t>Административное мероприятие 3.02 «Подготовка и проведение запланированных конкурсных процедур»</t>
  </si>
  <si>
    <t>Показатель 1  «Количество муниципальных образовательных учреждений, в которых обеспечены условия подготовки и проведения ремонтных работ, организованы конкурсные процедуры»</t>
  </si>
  <si>
    <t xml:space="preserve"> ».</t>
  </si>
  <si>
    <t>L</t>
  </si>
  <si>
    <t>Показатель 1  «Количество классов, в которых осуществляется классное руководство»</t>
  </si>
  <si>
    <t>Е</t>
  </si>
  <si>
    <t>Показатель 1  «Количество созданных пунктов проведения основного государственного экзамена»</t>
  </si>
  <si>
    <t>Мероприятие 1.03 «Обеспечение выплат ежемесячного денежного вознаграждения за классное руководство педагогическим работникам муниципальных образовательных организаций»</t>
  </si>
  <si>
    <t>Административное мероприятие 1.04 «Переход на новые федеральные государственные образовательные стандарты общего образования»</t>
  </si>
  <si>
    <t>Мероприятие 5.02 «Приобретение  оборудования, включая мебель и другие предметы длительного пользования»</t>
  </si>
  <si>
    <t>Административное мероприятие  1.02 «Организация проведения мероприятий с обучающимися: конкурсы, олимпиады и т.д.»</t>
  </si>
  <si>
    <t>Показатель 1 «Доля подведомственных  учреждений, участвующих в мероприятиях»</t>
  </si>
  <si>
    <t>Показатель 1 «Количество образовательных учреждений, в которых приобретено оборудование»</t>
  </si>
  <si>
    <t>Мероприятие 2.02 «Обеспечение комплексной безопасности пребывания детей в муниципальных образовательных учреждениях дополнительного образования детских оздоровительно-образовательных лагерях»</t>
  </si>
  <si>
    <t>Муниципальная программа, всего</t>
  </si>
  <si>
    <t>Показатель 1 «Количество учреждений, в которых проведены мероприятия по обеспечению комплексной безопасности зданий и помещений»</t>
  </si>
  <si>
    <t>Показатель 1 «Количество общеобразовательных учреждений, охваченных организованными формами духовно-нравственного и патриотического воспитания»</t>
  </si>
  <si>
    <t>Показатель 2 «Количество общеобразовательных учреждений, реализующих систему мероприятий, направленных на развитие в образовательных учреждениях краеведческого движения»</t>
  </si>
  <si>
    <t>Мероприятие 1.01 «Обеспечение присмотра и ухода за детьми, содержания зданий и сооружений муниципальных образовательных учреждений, реализующих основную общеобразовательную программу дошкольного образования,  в рамках муниципального задания»</t>
  </si>
  <si>
    <t>Показатель 2  «Количество дошкольных отделений общеобразовательных школ, определенных для выполнения муниципального задания»</t>
  </si>
  <si>
    <t>Мероприятие 1.02 «Организация предоставления государственных гарантий реализации прав на получение общедоступного и бесплатного дошкольного образования в муниципальных образовательных учреждениях, реализующих основную общеобразовательную программу дошкольного образования»</t>
  </si>
  <si>
    <t>Показатель 1  «Количество муниципальных бюджетных дошкольных образовательных учреждений»</t>
  </si>
  <si>
    <t>Административное мероприятие 1.03 «Мониторинг готовности муниципальных бюджетных дошкольных образовательных учреждений к началу нового учебного года»</t>
  </si>
  <si>
    <t>Мероприятие 2.01 «Обеспечение ремонтных работ, приобретение и установка спортивно-игрового оборудования, благоустройство территорий в муниципальных бюджетных дошкольных образовательных учреждениях»</t>
  </si>
  <si>
    <t>Мероприятие 2.02 «Обеспечение комплексной безопасности зданий и помещений муниципальных бюджетных дошкольных образовательных учреждений»</t>
  </si>
  <si>
    <t>Мероприятие 2.03 «Осуществление комплекса мер по обеспечению теплового режима и энергосбережения в муниципальных бюджетных дошкольных образовательных учреждениях»</t>
  </si>
  <si>
    <r>
      <t>Задача 2</t>
    </r>
    <r>
      <rPr>
        <sz val="14"/>
        <color rgb="FF000000"/>
        <rFont val="Times New Roman"/>
        <family val="1"/>
        <charset val="204"/>
      </rPr>
      <t xml:space="preserve"> «Укрепление материально-технической базы муниципальных бюджетных дошкольных образовательных учреждений»</t>
    </r>
  </si>
  <si>
    <r>
      <t xml:space="preserve">Задача 3 </t>
    </r>
    <r>
      <rPr>
        <sz val="14"/>
        <color rgb="FF000000"/>
        <rFont val="Times New Roman"/>
        <family val="1"/>
        <charset val="204"/>
      </rPr>
      <t>«Организация предоставления компенсации части родительской платы за присмотр и уход за ребенком в муниципальных образовательных учреждениях, реализующих основную общеобразовательную программу дошкольного образования»</t>
    </r>
  </si>
  <si>
    <t>Показатель 1 «Количество муниципальных бюджетных дошкольных образовательных учреждений, осуществляющих выплату компенсации части родительской платы»</t>
  </si>
  <si>
    <t>Показатель 2 «Количество дошкольных отделений общеобразовательных школ,  осуществляющих выплату компенсации части родительской платы»</t>
  </si>
  <si>
    <t>Мероприятие 3.01  «Обеспечение   предоставления компенсации части родительской платы за присмотр и уход за ребенком в муниципальных  образовательных учреждениях, реализующих основную общеобразовательную программу дошкольного образования»</t>
  </si>
  <si>
    <t>Показатель 2 «Количество дошкольных отделений общеобразовательных школ, осуществляющих выплату компенсации части родительской платы»</t>
  </si>
  <si>
    <t>Административное мероприятие 3.02 «Организация контроля за расходованием средств на предоставление компенсации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образования»</t>
  </si>
  <si>
    <t>Показатель 1 «Количество  вновь введенных мест в муниципальных бюджетных  дошкольных образовательных учреждениях»</t>
  </si>
  <si>
    <t>Показатель 1 «Количество  вновь введенных мест в муниципальных бюджетных дошкольных образовательных учреждениях»</t>
  </si>
  <si>
    <t>Показатель 1 «Количество общеобразовательных учреждений, принявших участие в ремонте, устройстве спортивного оборудования и плоскостных сооружений»</t>
  </si>
  <si>
    <t>Мероприятие  4.01 «Детский сад на 190 мест, г.Тверь, Московский  район, ул. Склизкова»</t>
  </si>
  <si>
    <t xml:space="preserve">Мероприятие 4.02 «Детский сад в г.Тверь, Московский район, микрорайон «Южный», ул. Левитана» </t>
  </si>
  <si>
    <t>Мероприятие 2.01  «Проведение капитального ремонта и приобретение оборудования в целях обеспечения односменного режима обучения в общеобразовательных учреждениях (в рамках реализации национального проекта «Образование»  (ФП «Современная школа»))»</t>
  </si>
  <si>
    <t>Мероприятие 2.02 «Средняя общеобразовательная школа на 1224 места в микрорайоне «Радужный»</t>
  </si>
  <si>
    <r>
      <t xml:space="preserve">Задача 2 </t>
    </r>
    <r>
      <rPr>
        <sz val="14"/>
        <rFont val="Times New Roman"/>
        <family val="1"/>
        <charset val="204"/>
      </rPr>
      <t>«Реконструкция, создание новых мест в общеобразовательных учреждениях, в т.ч. в рамках реализации национального проекта «Образование» (ФП «Современная школа»)»</t>
    </r>
  </si>
  <si>
    <t>Показатель 1 «Количество муниципальных бюджетных дошкольных образовательных учреждений, определенных для выполнения муниципального задания»</t>
  </si>
  <si>
    <r>
      <t>Показатель 1 «Количество образовательных учреждений, в которых проведен капитальный ремонт и приобретено оборудование в целях обеспечения односменного режима обучения в общеобразовательных учреждениях</t>
    </r>
    <r>
      <rPr>
        <sz val="11"/>
        <color rgb="FF000000"/>
        <rFont val="Calibri"/>
        <family val="2"/>
        <charset val="204"/>
      </rPr>
      <t>»</t>
    </r>
  </si>
  <si>
    <t>Показатель 1 «Количество учреждений, в которых осуществлены ремонтные работы, приобретение и установка спортивно-игрового оборудования, благоустройство территорий»</t>
  </si>
  <si>
    <t>Показатель 1 «Количество отчетов о расходах по осуществлению выплаты компенсации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образования»</t>
  </si>
  <si>
    <r>
      <t>Задача 1</t>
    </r>
    <r>
      <rPr>
        <sz val="14"/>
        <rFont val="Times New Roman"/>
        <family val="1"/>
        <charset val="204"/>
      </rPr>
      <t xml:space="preserve"> «Обеспечение жизнедеятельности муниципальных образовательных учреждений, реализующих основную общеобразовательную программу дошкольного образования»</t>
    </r>
  </si>
  <si>
    <t>Мероприятие 1.01 «Обеспечение содержания зданий и сооружений, обустройство прилегающих к ним территорий в муниципальных бюджетных общеобразовательных  учреждениях в рамках муниципального задания»</t>
  </si>
  <si>
    <t>Мероприятие 1.02 «Обеспечение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учреждениях в рамках муниципального задания»</t>
  </si>
  <si>
    <t xml:space="preserve">Мероприятие 2.01 «Осуществление ремонтных работ  в муниципальных образовательных учреждениях дополнительного образования детских оздоровительно-образовательных лагерях и детской даче «Отмичи»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</si>
  <si>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Условные обозначения:
д. - дом
г. - город
МКУ «СЕЗ УО г. Твери» - муниципальное казенное учреждение «Служба единого заказчика учреждений образования города Твери»
МКУ «ЦБ УО  г. Твери» - муниципальное казенное учреждении «Централизованная бухгалтерия учреждений образования города Твери»
МКУ «ЦРО  г. Твери» - муниципальное казенное учреждение «Центр развития образования города Твери»
пер.- переулок
ул. - улица
ФП - федеральный проект</t>
  </si>
  <si>
    <t>Показатель 3 «Количество школьников, получивших социальную поддержку в виде единовременной премии»</t>
  </si>
  <si>
    <t>Мероприятие  4.03 «Детский сад на 150 мест, г.Тверь, по ул. Планерная 1-й пер.Вагонников»</t>
  </si>
  <si>
    <t>Мероприятие 5.05 «Ремонт, устройство спортивного оборудования и плоскостных сооружений на территориях общеобразовательных  учреждений» (в т.ч. расходы в рамках реализации национального проекта  «Демография»  (ФП «Спорт - норма жизни»))</t>
  </si>
  <si>
    <r>
      <t xml:space="preserve">Задача 3 </t>
    </r>
    <r>
      <rPr>
        <sz val="14"/>
        <color rgb="FF000000"/>
        <rFont val="Times New Roman"/>
        <family val="1"/>
        <charset val="204"/>
      </rPr>
      <t>«Укрепление материально-технической базы учреждений дополнительного образования»</t>
    </r>
  </si>
  <si>
    <t>Мероприятие 3.01 «Проведение ремонтных работ и благоустройства в учреждениях дополнительного образования»</t>
  </si>
  <si>
    <t>Показатель 1 «Количество учреждений, в которых проведены ремонтные работы и благоустройство»</t>
  </si>
  <si>
    <t>Показатель 2 «Количество обслуживаемых объектов»</t>
  </si>
  <si>
    <t>Административное мероприятие 3.02 «Осуществление контроля за проведением ремонтных работ и благоустройства в учреждениях дополнительного образования»</t>
  </si>
  <si>
    <t>Показатель 1 «Количество учреждений дополнительного образования, в которых осуществлен контроль за проведением ремонтных работ и благоустройства»</t>
  </si>
  <si>
    <t xml:space="preserve">Мероприятие 3.03 «Обеспечение комплексной безопасности зданий и  помещений учреждений дополнительного образования детей» </t>
  </si>
  <si>
    <t>Показатель 1 «Количество учреждений  дополнительного образования, осуществивших комплекс мер по противопожарной безопасности»</t>
  </si>
  <si>
    <t>Показатель 1 «Количество юридических лиц, индивидуальных предпринимателей, получивших субсидию»</t>
  </si>
  <si>
    <t>Мероприятие 1.06 «Cубсидия юридическим лицам (за исключением государственных (муниципальных) учреждений), индивидуальным предпринимателям, реализующим услуги в сфере отдыха и оздоровления детей в каникулярное время в загородных лагерях отдыха и оздоровления детей»</t>
  </si>
  <si>
    <t xml:space="preserve">Мероприятие 4.04 «Детский сад на 100 мест по адресу: г. Тверь, ул. Хрустальная» </t>
  </si>
  <si>
    <t xml:space="preserve">Мероприятие 4.05 «Детский сад на 220 мест с бассейном по адресу: г. Тверь, ул. Можайского» </t>
  </si>
  <si>
    <t>Показатель 2 «Количество  вновь введенных мест в муниципальных бюджетных дошкольных образовательных учреждениях»</t>
  </si>
  <si>
    <r>
      <t xml:space="preserve">Задача 4 </t>
    </r>
    <r>
      <rPr>
        <sz val="14"/>
        <rFont val="Times New Roman"/>
        <family val="1"/>
        <charset val="204"/>
      </rPr>
      <t>«Ввод новых зданий в сеть муниципальных дошкольных образовательных учреждений» (в рамках реализации национального проекта «Демография» (ФП «Содействие занятости»)</t>
    </r>
  </si>
  <si>
    <t>Показатель 1 «Количество комплектов разработанной (скорректированной) проектно-сметной документации»</t>
  </si>
  <si>
    <t>Показатель 2 «Количество педагогов, получивших  денежное вознаграждение за классное руководство»</t>
  </si>
  <si>
    <r>
      <t>Показатель 1 «Количество зданий, в которых выполнены работы  по капитальному ремон</t>
    </r>
    <r>
      <rPr>
        <sz val="14"/>
        <rFont val="Times New Roman"/>
        <family val="1"/>
        <charset val="204"/>
      </rPr>
      <t xml:space="preserve">ту и </t>
    </r>
    <r>
      <rPr>
        <sz val="14"/>
        <color rgb="FF000000"/>
        <rFont val="Times New Roman"/>
        <family val="1"/>
        <charset val="204"/>
      </rPr>
      <t>оснащению средствами обучения и воспитания»</t>
    </r>
  </si>
  <si>
    <t>Мероприятие 5.06   «Модернизация школьной системы образования города Твери (МОУ СОШ № 15)»</t>
  </si>
  <si>
    <t xml:space="preserve">Мероприятие 5.07 «Модернизация школьной системы образования города Твери (МОУ СОШ № 17)» </t>
  </si>
  <si>
    <t>Мероприятие 1.04  «Обеспечение антитеррористической защищенности муниципальных образовательных учреждений, реализующих основную общеобразовательную программу дошкольного образования»</t>
  </si>
  <si>
    <t>Мероприятие 3.04 «Приобретение и установка детских игровых комплексов»</t>
  </si>
  <si>
    <t>Показатель 1 «Количество установленных детских игровых комплексов»</t>
  </si>
  <si>
    <r>
      <t xml:space="preserve">Задача 6  </t>
    </r>
    <r>
      <rPr>
        <sz val="14"/>
        <color rgb="FF000000"/>
        <rFont val="Times New Roman"/>
        <family val="1"/>
        <charset val="204"/>
      </rPr>
      <t>«Реализация проектов в рамках поддержки школьных инициатив»</t>
    </r>
  </si>
  <si>
    <t>Мероприятие 6.01  «Реализация проектов в рамках поддержки школьных инициатив»</t>
  </si>
  <si>
    <t>Показатель 1 «Количество проектов, реализованных в рамках поддержки школьных инициатив»</t>
  </si>
  <si>
    <t>Административное мероприятие 6.02 «Организация участия проектов общеобразовательных учреждений города Твери в региональном конкурсе в рамках поддержки школьных инициатив»</t>
  </si>
  <si>
    <t>52 школы+5 негосударственных (AL, тепсош, сувор, академ гимн, довуз компл)+ 81 сад+16 дошк отдел+ДТдМ+8 лагерей+сез+цб</t>
  </si>
  <si>
    <t>Показатель 1 «Количество  общеобразовательных учреждений, участвующих в реализации проектов»</t>
  </si>
  <si>
    <t>Мероприятие 1.05  «Обеспечение антитеррористической защищенности муниципальных общеобразовательных учреждений»</t>
  </si>
  <si>
    <t>Мероприятие 1.04  «Обеспечение антитеррористической защищенности муниципальных учреждений дополнительного образования»</t>
  </si>
  <si>
    <r>
      <rPr>
        <b/>
        <sz val="14"/>
        <color rgb="FF000000"/>
        <rFont val="Times New Roman"/>
        <family val="1"/>
        <charset val="204"/>
      </rPr>
      <t>Задача 7</t>
    </r>
    <r>
      <rPr>
        <sz val="14"/>
        <color rgb="FF000000"/>
        <rFont val="Times New Roman"/>
        <family val="1"/>
        <charset val="204"/>
      </rPr>
      <t xml:space="preserve"> «Ввод новых зданий в систему общего образования»</t>
    </r>
  </si>
  <si>
    <t>Показатель 1  «Количество новых зданий системы общего образования»</t>
  </si>
  <si>
    <t>Показатель 2 «Количество учреждений, оснащенных уличными игровыми комплексами»</t>
  </si>
  <si>
    <t>Показатель 1 «Количество зданий системы  общего образования, присоединенных к ресурсоснабжающим сетям»</t>
  </si>
  <si>
    <t>Административное мероприятие 7.02 «Осуществление контроля за присоединением зданий системы  общего образования к  ресурсоснабжающим сетям»</t>
  </si>
  <si>
    <t>Показатель 1  «Количество учреждений общего образования, в которых осуществлялся контроль за присоединением зданий системы  общего образования к  ресурсоснабжающим сетям»</t>
  </si>
  <si>
    <t>Показатель 1  «Количество учреждений, в которых обеспечена охрана сотрудниками охранных организаций»</t>
  </si>
  <si>
    <t>Показатель 1  «Количество проектов общеобразовательных учреждений города Твери, участвующих в региональном конкурсе в рамках поддержки школьных инициатив»</t>
  </si>
  <si>
    <t>Показатель 2 «Количество проектов-победителей конкурсного отбора»</t>
  </si>
  <si>
    <t>Мероприятие 7.01  «Ввод новых зданий в систему общего образования»</t>
  </si>
  <si>
    <t>И.о. начальника управления образования Администрации города Твери                                                                                                                                                                                                                                                                         В.Г. Моргось</t>
  </si>
  <si>
    <t>Приложение 6 
 к постановлению Администрации города Твери  
от «14» сентября  2022  № 958
«Приложение  1 к муниципальной программе города Твери
«Развитие образования города Твери» на 2021 - 2026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</si>
</sst>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_-* #,##0.00_р_._-;\-* #,##0.00_р_._-;_-* \-??_р_._-;_-@_-"/>
  </numFmts>
  <fonts count="13" x14ac:knownFonts="1">
    <font>
      <sz val="11"/>
      <color rgb="FF000000"/>
      <name val="Calibri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10" fillId="0" borderId="0"/>
  </cellStyleXfs>
  <cellXfs count="108">
    <xf numFmtId="0" fontId="0" fillId="0" borderId="0" xfId="0" applyNumberFormat="1" applyFont="1"/>
    <xf numFmtId="0" fontId="4" fillId="0" borderId="4" xfId="0" applyNumberFormat="1" applyFont="1" applyFill="1" applyBorder="1" applyAlignment="1">
      <alignment horizontal="center" vertical="top" wrapText="1"/>
    </xf>
    <xf numFmtId="0" fontId="1" fillId="0" borderId="0" xfId="0" applyNumberFormat="1" applyFont="1" applyFill="1"/>
    <xf numFmtId="0" fontId="3" fillId="0" borderId="0" xfId="0" applyNumberFormat="1" applyFont="1" applyFill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wrapText="1"/>
    </xf>
    <xf numFmtId="0" fontId="3" fillId="0" borderId="4" xfId="0" applyNumberFormat="1" applyFont="1" applyFill="1" applyBorder="1" applyAlignment="1">
      <alignment vertical="top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vertical="top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vertical="top" wrapText="1"/>
    </xf>
    <xf numFmtId="0" fontId="4" fillId="0" borderId="0" xfId="0" applyNumberFormat="1" applyFont="1" applyFill="1" applyAlignment="1">
      <alignment horizontal="center" vertical="top" wrapText="1"/>
    </xf>
    <xf numFmtId="0" fontId="2" fillId="0" borderId="0" xfId="0" applyNumberFormat="1" applyFont="1" applyFill="1" applyAlignment="1">
      <alignment vertical="top" wrapText="1"/>
    </xf>
    <xf numFmtId="0" fontId="2" fillId="0" borderId="0" xfId="0" applyNumberFormat="1" applyFont="1" applyFill="1" applyAlignment="1">
      <alignment vertical="center" wrapText="1"/>
    </xf>
    <xf numFmtId="0" fontId="2" fillId="0" borderId="0" xfId="0" applyNumberFormat="1" applyFont="1" applyFill="1" applyAlignment="1">
      <alignment wrapText="1"/>
    </xf>
    <xf numFmtId="0" fontId="3" fillId="0" borderId="0" xfId="0" applyNumberFormat="1" applyFont="1" applyFill="1" applyAlignment="1">
      <alignment vertical="top"/>
    </xf>
    <xf numFmtId="164" fontId="3" fillId="0" borderId="4" xfId="0" applyNumberFormat="1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left" vertical="top" wrapText="1"/>
    </xf>
    <xf numFmtId="164" fontId="9" fillId="0" borderId="4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164" fontId="7" fillId="0" borderId="15" xfId="0" applyNumberFormat="1" applyFont="1" applyFill="1" applyBorder="1" applyAlignment="1">
      <alignment horizontal="center" vertical="center" wrapText="1"/>
    </xf>
    <xf numFmtId="165" fontId="6" fillId="0" borderId="4" xfId="0" applyNumberFormat="1" applyFont="1" applyFill="1" applyBorder="1" applyAlignment="1">
      <alignment horizontal="center" vertical="center" wrapText="1"/>
    </xf>
    <xf numFmtId="3" fontId="6" fillId="0" borderId="4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/>
    </xf>
    <xf numFmtId="164" fontId="11" fillId="0" borderId="4" xfId="0" applyNumberFormat="1" applyFont="1" applyFill="1" applyBorder="1" applyAlignment="1">
      <alignment horizontal="center" vertical="center" wrapText="1"/>
    </xf>
    <xf numFmtId="3" fontId="11" fillId="0" borderId="4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Alignment="1">
      <alignment horizontal="center" vertical="center" wrapText="1"/>
    </xf>
    <xf numFmtId="165" fontId="2" fillId="0" borderId="16" xfId="0" applyNumberFormat="1" applyFont="1" applyFill="1" applyBorder="1" applyAlignment="1">
      <alignment horizontal="center" vertical="center" wrapText="1"/>
    </xf>
    <xf numFmtId="164" fontId="2" fillId="0" borderId="16" xfId="0" applyNumberFormat="1" applyFont="1" applyFill="1" applyBorder="1" applyAlignment="1">
      <alignment horizontal="center" vertical="center" wrapText="1"/>
    </xf>
    <xf numFmtId="165" fontId="2" fillId="0" borderId="14" xfId="0" applyNumberFormat="1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center" vertical="center" wrapText="1"/>
    </xf>
    <xf numFmtId="165" fontId="2" fillId="0" borderId="15" xfId="0" applyNumberFormat="1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164" fontId="2" fillId="0" borderId="15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top" wrapText="1"/>
    </xf>
    <xf numFmtId="1" fontId="2" fillId="0" borderId="4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top" wrapText="1"/>
    </xf>
    <xf numFmtId="166" fontId="1" fillId="0" borderId="0" xfId="0" applyNumberFormat="1" applyFont="1" applyFill="1"/>
    <xf numFmtId="2" fontId="1" fillId="0" borderId="0" xfId="0" applyNumberFormat="1" applyFont="1" applyFill="1"/>
    <xf numFmtId="0" fontId="3" fillId="0" borderId="16" xfId="0" applyNumberFormat="1" applyFont="1" applyFill="1" applyBorder="1" applyAlignment="1">
      <alignment horizontal="center" vertical="center" wrapText="1"/>
    </xf>
    <xf numFmtId="0" fontId="2" fillId="0" borderId="16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/>
    <xf numFmtId="1" fontId="2" fillId="0" borderId="17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vertical="top" wrapText="1"/>
    </xf>
    <xf numFmtId="0" fontId="2" fillId="0" borderId="14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vertical="top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vertical="top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left" vertical="top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2" fillId="0" borderId="12" xfId="0" applyNumberFormat="1" applyFont="1" applyFill="1" applyBorder="1" applyAlignment="1">
      <alignment horizontal="left" vertical="center" wrapText="1"/>
    </xf>
    <xf numFmtId="0" fontId="6" fillId="0" borderId="14" xfId="0" applyNumberFormat="1" applyFont="1" applyFill="1" applyBorder="1" applyAlignment="1">
      <alignment horizontal="left" vertical="top" wrapText="1"/>
    </xf>
    <xf numFmtId="0" fontId="6" fillId="0" borderId="13" xfId="0" applyNumberFormat="1" applyFont="1" applyFill="1" applyBorder="1" applyAlignment="1">
      <alignment horizontal="left" vertical="top" wrapText="1"/>
    </xf>
    <xf numFmtId="0" fontId="6" fillId="0" borderId="12" xfId="0" applyNumberFormat="1" applyFont="1" applyFill="1" applyBorder="1" applyAlignment="1">
      <alignment horizontal="left" vertical="top" wrapText="1"/>
    </xf>
    <xf numFmtId="0" fontId="2" fillId="0" borderId="14" xfId="0" applyNumberFormat="1" applyFont="1" applyFill="1" applyBorder="1" applyAlignment="1">
      <alignment horizontal="center" vertical="center" wrapText="1"/>
    </xf>
    <xf numFmtId="0" fontId="2" fillId="0" borderId="13" xfId="0" applyNumberFormat="1" applyFont="1" applyFill="1" applyBorder="1" applyAlignment="1">
      <alignment horizontal="center" vertical="center" wrapText="1"/>
    </xf>
    <xf numFmtId="0" fontId="2" fillId="0" borderId="14" xfId="0" applyNumberFormat="1" applyFont="1" applyFill="1" applyBorder="1" applyAlignment="1">
      <alignment horizontal="left" vertical="top" wrapText="1"/>
    </xf>
    <xf numFmtId="0" fontId="2" fillId="0" borderId="12" xfId="0" applyNumberFormat="1" applyFont="1" applyFill="1" applyBorder="1" applyAlignment="1">
      <alignment horizontal="left" vertical="top" wrapText="1"/>
    </xf>
    <xf numFmtId="0" fontId="2" fillId="0" borderId="13" xfId="0" applyNumberFormat="1" applyFont="1" applyFill="1" applyBorder="1" applyAlignment="1">
      <alignment horizontal="left" vertical="top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4" xfId="0" applyNumberFormat="1" applyFont="1" applyFill="1" applyBorder="1" applyAlignment="1">
      <alignment vertical="top" wrapText="1"/>
    </xf>
    <xf numFmtId="0" fontId="2" fillId="0" borderId="12" xfId="0" applyNumberFormat="1" applyFont="1" applyFill="1" applyBorder="1" applyAlignment="1">
      <alignment vertical="top" wrapText="1"/>
    </xf>
    <xf numFmtId="0" fontId="6" fillId="0" borderId="0" xfId="0" applyNumberFormat="1" applyFont="1" applyFill="1" applyAlignment="1">
      <alignment horizontal="right" wrapText="1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4" fillId="0" borderId="11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vertical="center" wrapText="1"/>
    </xf>
    <xf numFmtId="0" fontId="2" fillId="0" borderId="12" xfId="0" applyNumberFormat="1" applyFont="1" applyFill="1" applyBorder="1" applyAlignment="1">
      <alignment vertical="center" wrapText="1"/>
    </xf>
    <xf numFmtId="0" fontId="4" fillId="0" borderId="12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vertical="center" wrapText="1"/>
    </xf>
    <xf numFmtId="0" fontId="6" fillId="0" borderId="13" xfId="0" applyNumberFormat="1" applyFont="1" applyFill="1" applyBorder="1" applyAlignment="1">
      <alignment vertical="center" wrapText="1"/>
    </xf>
    <xf numFmtId="0" fontId="6" fillId="0" borderId="12" xfId="0" applyNumberFormat="1" applyFont="1" applyFill="1" applyBorder="1" applyAlignment="1">
      <alignment vertical="center" wrapText="1"/>
    </xf>
    <xf numFmtId="0" fontId="6" fillId="0" borderId="4" xfId="0" applyNumberFormat="1" applyFont="1" applyFill="1" applyBorder="1" applyAlignment="1">
      <alignment horizontal="left" vertical="center" wrapText="1"/>
    </xf>
    <xf numFmtId="0" fontId="6" fillId="0" borderId="13" xfId="0" applyNumberFormat="1" applyFont="1" applyFill="1" applyBorder="1" applyAlignment="1">
      <alignment horizontal="left" vertical="center" wrapText="1"/>
    </xf>
    <xf numFmtId="0" fontId="6" fillId="0" borderId="12" xfId="0" applyNumberFormat="1" applyFont="1" applyFill="1" applyBorder="1" applyAlignment="1">
      <alignment horizontal="left" vertical="center" wrapText="1"/>
    </xf>
    <xf numFmtId="0" fontId="2" fillId="0" borderId="14" xfId="0" applyNumberFormat="1" applyFont="1" applyFill="1" applyBorder="1" applyAlignment="1">
      <alignment horizontal="center" vertical="top" wrapText="1"/>
    </xf>
    <xf numFmtId="0" fontId="2" fillId="0" borderId="13" xfId="0" applyNumberFormat="1" applyFont="1" applyFill="1" applyBorder="1" applyAlignment="1">
      <alignment horizontal="center" vertical="top" wrapText="1"/>
    </xf>
    <xf numFmtId="0" fontId="2" fillId="0" borderId="12" xfId="0" applyNumberFormat="1" applyFont="1" applyFill="1" applyBorder="1" applyAlignment="1">
      <alignment horizontal="center" vertical="top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horizontal="center" vertical="center" wrapText="1"/>
    </xf>
    <xf numFmtId="0" fontId="6" fillId="0" borderId="14" xfId="0" applyNumberFormat="1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>
      <alignment vertical="top" wrapText="1"/>
    </xf>
    <xf numFmtId="0" fontId="6" fillId="0" borderId="12" xfId="0" applyNumberFormat="1" applyFont="1" applyFill="1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56"/>
  <sheetViews>
    <sheetView tabSelected="1" view="pageBreakPreview" zoomScale="65" zoomScaleNormal="65" zoomScaleSheetLayoutView="65" workbookViewId="0">
      <selection activeCell="B1" sqref="B1:AB1"/>
    </sheetView>
  </sheetViews>
  <sheetFormatPr defaultColWidth="8.85546875" defaultRowHeight="18.75" x14ac:dyDescent="0.3"/>
  <cols>
    <col min="1" max="1" width="4" style="2" customWidth="1"/>
    <col min="2" max="12" width="4.42578125" style="2" customWidth="1"/>
    <col min="13" max="13" width="4.85546875" style="2" customWidth="1"/>
    <col min="14" max="18" width="4.42578125" style="2" customWidth="1"/>
    <col min="19" max="19" width="91.5703125" style="13" customWidth="1"/>
    <col min="20" max="20" width="12.85546875" style="2" customWidth="1"/>
    <col min="21" max="21" width="20.140625" style="2" customWidth="1"/>
    <col min="22" max="22" width="17.85546875" style="2" customWidth="1"/>
    <col min="23" max="23" width="18" style="2" customWidth="1"/>
    <col min="24" max="24" width="15.5703125" style="2" customWidth="1"/>
    <col min="25" max="25" width="16.42578125" style="2" customWidth="1"/>
    <col min="26" max="26" width="16.140625" style="2" customWidth="1"/>
    <col min="27" max="27" width="20" style="2" customWidth="1"/>
    <col min="28" max="28" width="11.85546875" style="2" customWidth="1"/>
    <col min="29" max="29" width="16.85546875" style="2" customWidth="1"/>
    <col min="30" max="30" width="13.7109375" style="2" customWidth="1"/>
    <col min="31" max="31" width="8.85546875" style="2"/>
    <col min="32" max="32" width="15" style="2" customWidth="1"/>
    <col min="33" max="16384" width="8.85546875" style="2"/>
  </cols>
  <sheetData>
    <row r="1" spans="2:29" ht="138" customHeight="1" x14ac:dyDescent="0.3">
      <c r="B1" s="77" t="s">
        <v>214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</row>
    <row r="2" spans="2:29" ht="39.75" customHeight="1" x14ac:dyDescent="0.25">
      <c r="B2" s="78" t="s">
        <v>0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</row>
    <row r="3" spans="2:29" ht="39.75" customHeight="1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2:29" ht="24" customHeight="1" x14ac:dyDescent="0.3">
      <c r="B4" s="79" t="s">
        <v>1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</row>
    <row r="5" spans="2:29" ht="15" customHeight="1" x14ac:dyDescent="0.25">
      <c r="B5" s="80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2"/>
    </row>
    <row r="6" spans="2:29" ht="38.25" customHeight="1" x14ac:dyDescent="0.25">
      <c r="B6" s="83" t="s">
        <v>2</v>
      </c>
      <c r="C6" s="84"/>
      <c r="D6" s="85"/>
      <c r="E6" s="83" t="s">
        <v>3</v>
      </c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  <c r="S6" s="91" t="s">
        <v>4</v>
      </c>
      <c r="T6" s="83" t="s">
        <v>5</v>
      </c>
      <c r="U6" s="83" t="s">
        <v>6</v>
      </c>
      <c r="V6" s="89"/>
      <c r="W6" s="89"/>
      <c r="X6" s="89"/>
      <c r="Y6" s="89"/>
      <c r="Z6" s="90"/>
      <c r="AA6" s="83" t="s">
        <v>7</v>
      </c>
      <c r="AB6" s="90"/>
    </row>
    <row r="7" spans="2:29" ht="63" customHeight="1" x14ac:dyDescent="0.25">
      <c r="B7" s="86"/>
      <c r="C7" s="87"/>
      <c r="D7" s="88"/>
      <c r="E7" s="83" t="s">
        <v>8</v>
      </c>
      <c r="F7" s="90"/>
      <c r="G7" s="83" t="s">
        <v>9</v>
      </c>
      <c r="H7" s="90"/>
      <c r="I7" s="83" t="s">
        <v>10</v>
      </c>
      <c r="J7" s="89"/>
      <c r="K7" s="89"/>
      <c r="L7" s="89"/>
      <c r="M7" s="89"/>
      <c r="N7" s="89"/>
      <c r="O7" s="89"/>
      <c r="P7" s="89"/>
      <c r="Q7" s="89"/>
      <c r="R7" s="90"/>
      <c r="S7" s="92"/>
      <c r="T7" s="93"/>
      <c r="U7" s="53">
        <v>2021</v>
      </c>
      <c r="V7" s="53">
        <v>2022</v>
      </c>
      <c r="W7" s="53">
        <v>2023</v>
      </c>
      <c r="X7" s="53">
        <v>2024</v>
      </c>
      <c r="Y7" s="53">
        <v>2025</v>
      </c>
      <c r="Z7" s="53">
        <v>2026</v>
      </c>
      <c r="AA7" s="53" t="s">
        <v>11</v>
      </c>
      <c r="AB7" s="4" t="s">
        <v>12</v>
      </c>
    </row>
    <row r="8" spans="2:29" ht="15.75" x14ac:dyDescent="0.25">
      <c r="B8" s="4">
        <v>1</v>
      </c>
      <c r="C8" s="4">
        <v>2</v>
      </c>
      <c r="D8" s="4">
        <v>3</v>
      </c>
      <c r="E8" s="4">
        <v>4</v>
      </c>
      <c r="F8" s="4">
        <v>5</v>
      </c>
      <c r="G8" s="4">
        <v>6</v>
      </c>
      <c r="H8" s="4">
        <v>7</v>
      </c>
      <c r="I8" s="4">
        <v>8</v>
      </c>
      <c r="J8" s="4">
        <v>9</v>
      </c>
      <c r="K8" s="4">
        <v>10</v>
      </c>
      <c r="L8" s="4">
        <v>11</v>
      </c>
      <c r="M8" s="4">
        <v>12</v>
      </c>
      <c r="N8" s="4">
        <v>13</v>
      </c>
      <c r="O8" s="4">
        <v>14</v>
      </c>
      <c r="P8" s="4">
        <v>15</v>
      </c>
      <c r="Q8" s="4">
        <v>16</v>
      </c>
      <c r="R8" s="4">
        <v>17</v>
      </c>
      <c r="S8" s="4">
        <v>18</v>
      </c>
      <c r="T8" s="4">
        <v>19</v>
      </c>
      <c r="U8" s="4">
        <v>20</v>
      </c>
      <c r="V8" s="4">
        <v>21</v>
      </c>
      <c r="W8" s="4">
        <v>22</v>
      </c>
      <c r="X8" s="4">
        <v>23</v>
      </c>
      <c r="Y8" s="4">
        <v>24</v>
      </c>
      <c r="Z8" s="4">
        <v>25</v>
      </c>
      <c r="AA8" s="4">
        <v>26</v>
      </c>
      <c r="AB8" s="4">
        <v>27</v>
      </c>
    </row>
    <row r="9" spans="2:29" ht="25.5" customHeight="1" x14ac:dyDescent="0.25">
      <c r="B9" s="1">
        <v>0</v>
      </c>
      <c r="C9" s="1">
        <v>1</v>
      </c>
      <c r="D9" s="1">
        <v>1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5" t="s">
        <v>134</v>
      </c>
      <c r="T9" s="53" t="s">
        <v>13</v>
      </c>
      <c r="U9" s="15">
        <f t="shared" ref="U9:AA9" si="0">U17+U80+U164+U194+U227</f>
        <v>5592819.7000000002</v>
      </c>
      <c r="V9" s="15">
        <f t="shared" si="0"/>
        <v>5321892.0000000009</v>
      </c>
      <c r="W9" s="15">
        <f t="shared" si="0"/>
        <v>4929303.9000000013</v>
      </c>
      <c r="X9" s="15">
        <f t="shared" si="0"/>
        <v>4820915.4000000013</v>
      </c>
      <c r="Y9" s="15">
        <f t="shared" si="0"/>
        <v>4822481.3000000007</v>
      </c>
      <c r="Z9" s="15">
        <f t="shared" si="0"/>
        <v>4822521.3000000007</v>
      </c>
      <c r="AA9" s="15">
        <f t="shared" si="0"/>
        <v>30309933.600000001</v>
      </c>
      <c r="AB9" s="6">
        <v>2026</v>
      </c>
      <c r="AC9" s="44"/>
    </row>
    <row r="10" spans="2:29" ht="75.75" customHeight="1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46" t="s">
        <v>14</v>
      </c>
      <c r="T10" s="49"/>
      <c r="U10" s="49"/>
      <c r="V10" s="49"/>
      <c r="W10" s="49"/>
      <c r="X10" s="49"/>
      <c r="Y10" s="49" t="s">
        <v>15</v>
      </c>
      <c r="Z10" s="49"/>
      <c r="AA10" s="49"/>
      <c r="AB10" s="49"/>
      <c r="AC10" s="44"/>
    </row>
    <row r="11" spans="2:29" ht="77.25" customHeight="1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46" t="s">
        <v>16</v>
      </c>
      <c r="T11" s="49" t="s">
        <v>17</v>
      </c>
      <c r="U11" s="16">
        <v>77.7</v>
      </c>
      <c r="V11" s="16">
        <v>77.7</v>
      </c>
      <c r="W11" s="16">
        <v>77.7</v>
      </c>
      <c r="X11" s="16">
        <v>77.8</v>
      </c>
      <c r="Y11" s="16">
        <v>77.8</v>
      </c>
      <c r="Z11" s="16">
        <v>77.900000000000006</v>
      </c>
      <c r="AA11" s="16">
        <v>77.900000000000006</v>
      </c>
      <c r="AB11" s="49">
        <v>2026</v>
      </c>
      <c r="AC11" s="44"/>
    </row>
    <row r="12" spans="2:29" ht="37.5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46" t="s">
        <v>18</v>
      </c>
      <c r="T12" s="49" t="s">
        <v>17</v>
      </c>
      <c r="U12" s="16">
        <v>100</v>
      </c>
      <c r="V12" s="16">
        <v>100</v>
      </c>
      <c r="W12" s="16">
        <v>100</v>
      </c>
      <c r="X12" s="16">
        <v>100</v>
      </c>
      <c r="Y12" s="16">
        <v>100</v>
      </c>
      <c r="Z12" s="16">
        <v>100</v>
      </c>
      <c r="AA12" s="16">
        <v>100</v>
      </c>
      <c r="AB12" s="49">
        <v>2026</v>
      </c>
      <c r="AC12" s="44"/>
    </row>
    <row r="13" spans="2:29" ht="60.75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46" t="s">
        <v>19</v>
      </c>
      <c r="T13" s="49" t="s">
        <v>17</v>
      </c>
      <c r="U13" s="16">
        <v>93</v>
      </c>
      <c r="V13" s="16">
        <v>93</v>
      </c>
      <c r="W13" s="16">
        <v>93</v>
      </c>
      <c r="X13" s="16">
        <v>93</v>
      </c>
      <c r="Y13" s="16">
        <v>93</v>
      </c>
      <c r="Z13" s="16">
        <v>94</v>
      </c>
      <c r="AA13" s="16">
        <v>94</v>
      </c>
      <c r="AB13" s="49">
        <v>2026</v>
      </c>
      <c r="AC13" s="44"/>
    </row>
    <row r="14" spans="2:29" ht="58.5" customHeight="1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46" t="s">
        <v>20</v>
      </c>
      <c r="T14" s="49" t="s">
        <v>17</v>
      </c>
      <c r="U14" s="16">
        <v>21.3</v>
      </c>
      <c r="V14" s="16">
        <v>21.3</v>
      </c>
      <c r="W14" s="16">
        <v>21.3</v>
      </c>
      <c r="X14" s="16">
        <v>20.7</v>
      </c>
      <c r="Y14" s="16">
        <v>20.7</v>
      </c>
      <c r="Z14" s="16">
        <v>20.7</v>
      </c>
      <c r="AA14" s="16">
        <v>20.7</v>
      </c>
      <c r="AB14" s="49">
        <v>2026</v>
      </c>
      <c r="AC14" s="44"/>
    </row>
    <row r="15" spans="2:29" ht="93.75" customHeight="1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46" t="s">
        <v>21</v>
      </c>
      <c r="T15" s="49" t="s">
        <v>17</v>
      </c>
      <c r="U15" s="16">
        <v>97.2</v>
      </c>
      <c r="V15" s="16">
        <v>97.4</v>
      </c>
      <c r="W15" s="16">
        <v>97.5</v>
      </c>
      <c r="X15" s="16">
        <v>97.6</v>
      </c>
      <c r="Y15" s="16">
        <v>97.9</v>
      </c>
      <c r="Z15" s="16">
        <v>98</v>
      </c>
      <c r="AA15" s="16">
        <v>98</v>
      </c>
      <c r="AB15" s="49">
        <v>2026</v>
      </c>
      <c r="AC15" s="44"/>
    </row>
    <row r="16" spans="2:29" ht="76.5" customHeight="1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46" t="s">
        <v>22</v>
      </c>
      <c r="T16" s="49" t="s">
        <v>17</v>
      </c>
      <c r="U16" s="16">
        <v>76.599999999999994</v>
      </c>
      <c r="V16" s="16">
        <v>78</v>
      </c>
      <c r="W16" s="16">
        <v>79</v>
      </c>
      <c r="X16" s="16">
        <v>80</v>
      </c>
      <c r="Y16" s="16">
        <v>80</v>
      </c>
      <c r="Z16" s="16">
        <v>80</v>
      </c>
      <c r="AA16" s="16">
        <v>80</v>
      </c>
      <c r="AB16" s="49">
        <v>2026</v>
      </c>
      <c r="AC16" s="44"/>
    </row>
    <row r="17" spans="2:29" ht="23.25" customHeight="1" x14ac:dyDescent="0.25">
      <c r="B17" s="1">
        <v>0</v>
      </c>
      <c r="C17" s="1">
        <v>1</v>
      </c>
      <c r="D17" s="1">
        <v>1</v>
      </c>
      <c r="E17" s="1">
        <v>0</v>
      </c>
      <c r="F17" s="1">
        <v>7</v>
      </c>
      <c r="G17" s="1">
        <v>0</v>
      </c>
      <c r="H17" s="1">
        <v>0</v>
      </c>
      <c r="I17" s="1">
        <v>0</v>
      </c>
      <c r="J17" s="1">
        <v>1</v>
      </c>
      <c r="K17" s="1">
        <v>1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5" t="s">
        <v>23</v>
      </c>
      <c r="T17" s="6" t="s">
        <v>13</v>
      </c>
      <c r="U17" s="15">
        <f t="shared" ref="U17:AA17" si="1">U18+U35+U48+U57</f>
        <v>2508690.1</v>
      </c>
      <c r="V17" s="15">
        <f t="shared" si="1"/>
        <v>2398371.3000000003</v>
      </c>
      <c r="W17" s="15">
        <f t="shared" si="1"/>
        <v>2017082.9000000001</v>
      </c>
      <c r="X17" s="15">
        <f t="shared" si="1"/>
        <v>2016343.4000000001</v>
      </c>
      <c r="Y17" s="15">
        <f t="shared" si="1"/>
        <v>2009052.4000000001</v>
      </c>
      <c r="Z17" s="15">
        <f t="shared" si="1"/>
        <v>2009052.4000000001</v>
      </c>
      <c r="AA17" s="15">
        <f t="shared" si="1"/>
        <v>12958592.500000002</v>
      </c>
      <c r="AB17" s="42">
        <v>2026</v>
      </c>
      <c r="AC17" s="44"/>
    </row>
    <row r="18" spans="2:29" ht="56.25" x14ac:dyDescent="0.25">
      <c r="B18" s="1">
        <v>0</v>
      </c>
      <c r="C18" s="1">
        <v>1</v>
      </c>
      <c r="D18" s="1">
        <v>1</v>
      </c>
      <c r="E18" s="1">
        <v>0</v>
      </c>
      <c r="F18" s="1">
        <v>7</v>
      </c>
      <c r="G18" s="1">
        <v>0</v>
      </c>
      <c r="H18" s="1">
        <v>0</v>
      </c>
      <c r="I18" s="1">
        <v>0</v>
      </c>
      <c r="J18" s="1">
        <v>1</v>
      </c>
      <c r="K18" s="1">
        <v>1</v>
      </c>
      <c r="L18" s="1">
        <v>0</v>
      </c>
      <c r="M18" s="1">
        <v>1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7" t="s">
        <v>165</v>
      </c>
      <c r="T18" s="50" t="s">
        <v>13</v>
      </c>
      <c r="U18" s="18">
        <f t="shared" ref="U18" si="2">U20+U22+U25+U26+U27+U28+U21</f>
        <v>1861374.3</v>
      </c>
      <c r="V18" s="18">
        <f>V20+V22+V25+V26+V27+V28+V21+V33</f>
        <v>1876269.8</v>
      </c>
      <c r="W18" s="18">
        <f t="shared" ref="W18:AA18" si="3">W20+W22+W25+W26+W27+W28+W21+W33</f>
        <v>1858382.4000000001</v>
      </c>
      <c r="X18" s="18">
        <f t="shared" si="3"/>
        <v>1860382.4000000001</v>
      </c>
      <c r="Y18" s="18">
        <f t="shared" si="3"/>
        <v>1863851.4000000001</v>
      </c>
      <c r="Z18" s="18">
        <f t="shared" si="3"/>
        <v>1863851.4000000001</v>
      </c>
      <c r="AA18" s="18">
        <f t="shared" si="3"/>
        <v>11184111.700000001</v>
      </c>
      <c r="AB18" s="8">
        <v>2026</v>
      </c>
      <c r="AC18" s="44"/>
    </row>
    <row r="19" spans="2:29" ht="40.5" customHeight="1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46" t="s">
        <v>24</v>
      </c>
      <c r="T19" s="49" t="s">
        <v>25</v>
      </c>
      <c r="U19" s="19">
        <v>23211</v>
      </c>
      <c r="V19" s="19">
        <v>23591</v>
      </c>
      <c r="W19" s="19">
        <v>23591</v>
      </c>
      <c r="X19" s="19">
        <v>23591</v>
      </c>
      <c r="Y19" s="19">
        <v>23591</v>
      </c>
      <c r="Z19" s="19">
        <v>23591</v>
      </c>
      <c r="AA19" s="19">
        <v>23591</v>
      </c>
      <c r="AB19" s="49">
        <v>2026</v>
      </c>
      <c r="AC19" s="44"/>
    </row>
    <row r="20" spans="2:29" ht="34.5" customHeight="1" x14ac:dyDescent="0.25">
      <c r="B20" s="1">
        <v>0</v>
      </c>
      <c r="C20" s="1">
        <v>1</v>
      </c>
      <c r="D20" s="1">
        <v>1</v>
      </c>
      <c r="E20" s="1">
        <v>0</v>
      </c>
      <c r="F20" s="1">
        <v>7</v>
      </c>
      <c r="G20" s="1">
        <v>0</v>
      </c>
      <c r="H20" s="1">
        <v>1</v>
      </c>
      <c r="I20" s="1">
        <v>0</v>
      </c>
      <c r="J20" s="1">
        <v>1</v>
      </c>
      <c r="K20" s="1">
        <v>1</v>
      </c>
      <c r="L20" s="1">
        <v>0</v>
      </c>
      <c r="M20" s="1">
        <v>1</v>
      </c>
      <c r="N20" s="1">
        <v>9</v>
      </c>
      <c r="O20" s="1">
        <v>9</v>
      </c>
      <c r="P20" s="1">
        <v>9</v>
      </c>
      <c r="Q20" s="1">
        <v>9</v>
      </c>
      <c r="R20" s="1">
        <v>9</v>
      </c>
      <c r="S20" s="66" t="s">
        <v>138</v>
      </c>
      <c r="T20" s="69" t="s">
        <v>26</v>
      </c>
      <c r="U20" s="20">
        <v>680137.6</v>
      </c>
      <c r="V20" s="20">
        <v>709660.5</v>
      </c>
      <c r="W20" s="20">
        <v>703297.3</v>
      </c>
      <c r="X20" s="20">
        <v>705297.3</v>
      </c>
      <c r="Y20" s="20">
        <v>705297.3</v>
      </c>
      <c r="Z20" s="20">
        <v>705297.3</v>
      </c>
      <c r="AA20" s="20">
        <f>U20+V20+W20+X20+Y20+Z20</f>
        <v>4208987.3</v>
      </c>
      <c r="AB20" s="43">
        <v>2026</v>
      </c>
      <c r="AC20" s="44"/>
    </row>
    <row r="21" spans="2:29" ht="24" customHeight="1" x14ac:dyDescent="0.25">
      <c r="B21" s="1">
        <v>0</v>
      </c>
      <c r="C21" s="1">
        <v>1</v>
      </c>
      <c r="D21" s="1">
        <v>1</v>
      </c>
      <c r="E21" s="1">
        <v>0</v>
      </c>
      <c r="F21" s="1">
        <v>7</v>
      </c>
      <c r="G21" s="1">
        <v>0</v>
      </c>
      <c r="H21" s="1">
        <v>2</v>
      </c>
      <c r="I21" s="1">
        <v>0</v>
      </c>
      <c r="J21" s="1">
        <v>1</v>
      </c>
      <c r="K21" s="1">
        <v>1</v>
      </c>
      <c r="L21" s="1">
        <v>0</v>
      </c>
      <c r="M21" s="1">
        <v>1</v>
      </c>
      <c r="N21" s="1">
        <v>9</v>
      </c>
      <c r="O21" s="1">
        <v>9</v>
      </c>
      <c r="P21" s="1">
        <v>9</v>
      </c>
      <c r="Q21" s="1">
        <v>9</v>
      </c>
      <c r="R21" s="1">
        <v>9</v>
      </c>
      <c r="S21" s="67"/>
      <c r="T21" s="70"/>
      <c r="U21" s="20">
        <v>74316.100000000006</v>
      </c>
      <c r="V21" s="20">
        <v>75356.100000000006</v>
      </c>
      <c r="W21" s="20">
        <v>74205.8</v>
      </c>
      <c r="X21" s="20">
        <v>74205.8</v>
      </c>
      <c r="Y21" s="20">
        <v>74205.8</v>
      </c>
      <c r="Z21" s="20">
        <v>74205.8</v>
      </c>
      <c r="AA21" s="20">
        <f>U21+V21+W21+X21+Y21+Z21</f>
        <v>446495.39999999997</v>
      </c>
      <c r="AB21" s="49">
        <v>2026</v>
      </c>
      <c r="AC21" s="44"/>
    </row>
    <row r="22" spans="2:29" ht="34.5" customHeight="1" x14ac:dyDescent="0.25">
      <c r="B22" s="1">
        <v>0</v>
      </c>
      <c r="C22" s="1">
        <v>1</v>
      </c>
      <c r="D22" s="1">
        <v>1</v>
      </c>
      <c r="E22" s="1">
        <v>1</v>
      </c>
      <c r="F22" s="1">
        <v>0</v>
      </c>
      <c r="G22" s="1">
        <v>0</v>
      </c>
      <c r="H22" s="1">
        <v>4</v>
      </c>
      <c r="I22" s="1">
        <v>0</v>
      </c>
      <c r="J22" s="1">
        <v>1</v>
      </c>
      <c r="K22" s="1">
        <v>1</v>
      </c>
      <c r="L22" s="1">
        <v>0</v>
      </c>
      <c r="M22" s="1">
        <v>1</v>
      </c>
      <c r="N22" s="1">
        <v>9</v>
      </c>
      <c r="O22" s="1">
        <v>9</v>
      </c>
      <c r="P22" s="1">
        <v>9</v>
      </c>
      <c r="Q22" s="1">
        <v>9</v>
      </c>
      <c r="R22" s="1">
        <v>9</v>
      </c>
      <c r="S22" s="67"/>
      <c r="T22" s="70"/>
      <c r="U22" s="20">
        <v>43.8</v>
      </c>
      <c r="V22" s="20">
        <v>15.2</v>
      </c>
      <c r="W22" s="20">
        <v>0</v>
      </c>
      <c r="X22" s="20">
        <v>0</v>
      </c>
      <c r="Y22" s="20">
        <v>0</v>
      </c>
      <c r="Z22" s="20">
        <v>0</v>
      </c>
      <c r="AA22" s="20">
        <f>U22+V22+W22+X22+Y22+Z22</f>
        <v>59</v>
      </c>
      <c r="AB22" s="49">
        <v>2022</v>
      </c>
      <c r="AC22" s="44"/>
    </row>
    <row r="23" spans="2:29" ht="56.25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46" t="s">
        <v>161</v>
      </c>
      <c r="T23" s="49" t="s">
        <v>27</v>
      </c>
      <c r="U23" s="49">
        <v>81</v>
      </c>
      <c r="V23" s="49">
        <v>82</v>
      </c>
      <c r="W23" s="49">
        <v>83</v>
      </c>
      <c r="X23" s="49">
        <v>83</v>
      </c>
      <c r="Y23" s="49">
        <v>83</v>
      </c>
      <c r="Z23" s="49">
        <v>83</v>
      </c>
      <c r="AA23" s="49">
        <v>83</v>
      </c>
      <c r="AB23" s="49">
        <v>2026</v>
      </c>
      <c r="AC23" s="44"/>
    </row>
    <row r="24" spans="2:29" ht="40.5" customHeight="1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46" t="s">
        <v>139</v>
      </c>
      <c r="T24" s="49" t="s">
        <v>28</v>
      </c>
      <c r="U24" s="49">
        <v>17</v>
      </c>
      <c r="V24" s="49">
        <v>16</v>
      </c>
      <c r="W24" s="49">
        <v>16</v>
      </c>
      <c r="X24" s="49">
        <v>16</v>
      </c>
      <c r="Y24" s="49">
        <v>16</v>
      </c>
      <c r="Z24" s="49">
        <v>16</v>
      </c>
      <c r="AA24" s="49">
        <v>16</v>
      </c>
      <c r="AB24" s="49">
        <v>2026</v>
      </c>
      <c r="AC24" s="44"/>
    </row>
    <row r="25" spans="2:29" ht="21" customHeight="1" x14ac:dyDescent="0.25">
      <c r="B25" s="1">
        <v>0</v>
      </c>
      <c r="C25" s="1">
        <v>1</v>
      </c>
      <c r="D25" s="1">
        <v>1</v>
      </c>
      <c r="E25" s="1">
        <v>0</v>
      </c>
      <c r="F25" s="1">
        <v>7</v>
      </c>
      <c r="G25" s="1">
        <v>0</v>
      </c>
      <c r="H25" s="1">
        <v>1</v>
      </c>
      <c r="I25" s="1">
        <v>0</v>
      </c>
      <c r="J25" s="1">
        <v>1</v>
      </c>
      <c r="K25" s="1">
        <v>1</v>
      </c>
      <c r="L25" s="1">
        <v>0</v>
      </c>
      <c r="M25" s="1">
        <v>1</v>
      </c>
      <c r="N25" s="1">
        <v>1</v>
      </c>
      <c r="O25" s="1">
        <v>0</v>
      </c>
      <c r="P25" s="1">
        <v>7</v>
      </c>
      <c r="Q25" s="1">
        <v>4</v>
      </c>
      <c r="R25" s="1">
        <v>0</v>
      </c>
      <c r="S25" s="94" t="s">
        <v>140</v>
      </c>
      <c r="T25" s="61" t="s">
        <v>26</v>
      </c>
      <c r="U25" s="20">
        <v>991876.5</v>
      </c>
      <c r="V25" s="21">
        <v>965612.5</v>
      </c>
      <c r="W25" s="21">
        <v>965620.4</v>
      </c>
      <c r="X25" s="21">
        <v>965620.4</v>
      </c>
      <c r="Y25" s="21">
        <v>969089.4</v>
      </c>
      <c r="Z25" s="21">
        <v>969089.4</v>
      </c>
      <c r="AA25" s="20">
        <f>U25+V25+W25+X25+Y25+Z25</f>
        <v>5826908.6000000006</v>
      </c>
      <c r="AB25" s="49">
        <v>2026</v>
      </c>
      <c r="AC25" s="44"/>
    </row>
    <row r="26" spans="2:29" ht="24.75" customHeight="1" x14ac:dyDescent="0.25">
      <c r="B26" s="1">
        <v>0</v>
      </c>
      <c r="C26" s="1">
        <v>1</v>
      </c>
      <c r="D26" s="1">
        <v>1</v>
      </c>
      <c r="E26" s="1">
        <v>0</v>
      </c>
      <c r="F26" s="1">
        <v>7</v>
      </c>
      <c r="G26" s="1">
        <v>0</v>
      </c>
      <c r="H26" s="1">
        <v>2</v>
      </c>
      <c r="I26" s="1">
        <v>0</v>
      </c>
      <c r="J26" s="1">
        <v>1</v>
      </c>
      <c r="K26" s="1">
        <v>1</v>
      </c>
      <c r="L26" s="1">
        <v>0</v>
      </c>
      <c r="M26" s="1">
        <v>1</v>
      </c>
      <c r="N26" s="1">
        <v>1</v>
      </c>
      <c r="O26" s="1">
        <v>0</v>
      </c>
      <c r="P26" s="1">
        <v>7</v>
      </c>
      <c r="Q26" s="1">
        <v>5</v>
      </c>
      <c r="R26" s="1">
        <v>0</v>
      </c>
      <c r="S26" s="95"/>
      <c r="T26" s="70"/>
      <c r="U26" s="20">
        <v>114938.1</v>
      </c>
      <c r="V26" s="21">
        <v>120758.7</v>
      </c>
      <c r="W26" s="21">
        <v>115258.9</v>
      </c>
      <c r="X26" s="21">
        <v>115258.9</v>
      </c>
      <c r="Y26" s="21">
        <v>115258.9</v>
      </c>
      <c r="Z26" s="21">
        <v>115258.9</v>
      </c>
      <c r="AA26" s="20">
        <f>U26+V26+W26+X26+Y26+Z26</f>
        <v>696732.4</v>
      </c>
      <c r="AB26" s="49">
        <v>2026</v>
      </c>
      <c r="AC26" s="44"/>
    </row>
    <row r="27" spans="2:29" ht="25.5" customHeight="1" x14ac:dyDescent="0.25">
      <c r="B27" s="1">
        <v>0</v>
      </c>
      <c r="C27" s="1">
        <v>1</v>
      </c>
      <c r="D27" s="1">
        <v>1</v>
      </c>
      <c r="E27" s="1">
        <v>1</v>
      </c>
      <c r="F27" s="1">
        <v>0</v>
      </c>
      <c r="G27" s="1">
        <v>0</v>
      </c>
      <c r="H27" s="1">
        <v>4</v>
      </c>
      <c r="I27" s="1">
        <v>0</v>
      </c>
      <c r="J27" s="1">
        <v>1</v>
      </c>
      <c r="K27" s="1">
        <v>1</v>
      </c>
      <c r="L27" s="1">
        <v>0</v>
      </c>
      <c r="M27" s="1">
        <v>1</v>
      </c>
      <c r="N27" s="1">
        <v>1</v>
      </c>
      <c r="O27" s="1">
        <v>0</v>
      </c>
      <c r="P27" s="1">
        <v>7</v>
      </c>
      <c r="Q27" s="1">
        <v>4</v>
      </c>
      <c r="R27" s="1">
        <v>0</v>
      </c>
      <c r="S27" s="95"/>
      <c r="T27" s="70"/>
      <c r="U27" s="20">
        <v>58.9</v>
      </c>
      <c r="V27" s="21">
        <v>11.8</v>
      </c>
      <c r="W27" s="21">
        <v>0</v>
      </c>
      <c r="X27" s="21">
        <v>0</v>
      </c>
      <c r="Y27" s="21">
        <v>0</v>
      </c>
      <c r="Z27" s="21">
        <v>0</v>
      </c>
      <c r="AA27" s="20">
        <f>U27+V27+W27+X27+Y27+Z27</f>
        <v>70.7</v>
      </c>
      <c r="AB27" s="49">
        <v>2022</v>
      </c>
      <c r="AC27" s="44"/>
    </row>
    <row r="28" spans="2:29" ht="19.5" customHeight="1" x14ac:dyDescent="0.25">
      <c r="B28" s="1">
        <v>0</v>
      </c>
      <c r="C28" s="1">
        <v>1</v>
      </c>
      <c r="D28" s="1">
        <v>1</v>
      </c>
      <c r="E28" s="1">
        <v>1</v>
      </c>
      <c r="F28" s="1">
        <v>0</v>
      </c>
      <c r="G28" s="1">
        <v>0</v>
      </c>
      <c r="H28" s="1">
        <v>4</v>
      </c>
      <c r="I28" s="1">
        <v>0</v>
      </c>
      <c r="J28" s="1">
        <v>1</v>
      </c>
      <c r="K28" s="1">
        <v>1</v>
      </c>
      <c r="L28" s="1">
        <v>0</v>
      </c>
      <c r="M28" s="1">
        <v>1</v>
      </c>
      <c r="N28" s="1">
        <v>1</v>
      </c>
      <c r="O28" s="1">
        <v>0</v>
      </c>
      <c r="P28" s="1">
        <v>7</v>
      </c>
      <c r="Q28" s="1">
        <v>5</v>
      </c>
      <c r="R28" s="1">
        <v>0</v>
      </c>
      <c r="S28" s="96"/>
      <c r="T28" s="62"/>
      <c r="U28" s="20">
        <v>3.3</v>
      </c>
      <c r="V28" s="21">
        <v>1</v>
      </c>
      <c r="W28" s="21">
        <v>0</v>
      </c>
      <c r="X28" s="21">
        <v>0</v>
      </c>
      <c r="Y28" s="21">
        <v>0</v>
      </c>
      <c r="Z28" s="21">
        <v>0</v>
      </c>
      <c r="AA28" s="20">
        <f>U28+V28+W28+X28+Y28+Z28</f>
        <v>4.3</v>
      </c>
      <c r="AB28" s="49">
        <v>2022</v>
      </c>
      <c r="AC28" s="44"/>
    </row>
    <row r="29" spans="2:29" ht="37.5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52" t="s">
        <v>141</v>
      </c>
      <c r="T29" s="49" t="s">
        <v>28</v>
      </c>
      <c r="U29" s="49">
        <v>81</v>
      </c>
      <c r="V29" s="49">
        <v>82</v>
      </c>
      <c r="W29" s="49">
        <v>83</v>
      </c>
      <c r="X29" s="49">
        <v>83</v>
      </c>
      <c r="Y29" s="49">
        <v>83</v>
      </c>
      <c r="Z29" s="49">
        <v>83</v>
      </c>
      <c r="AA29" s="49">
        <v>83</v>
      </c>
      <c r="AB29" s="49">
        <v>2026</v>
      </c>
      <c r="AC29" s="44"/>
    </row>
    <row r="30" spans="2:29" ht="25.5" customHeight="1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46" t="s">
        <v>29</v>
      </c>
      <c r="T30" s="49" t="s">
        <v>28</v>
      </c>
      <c r="U30" s="49">
        <v>17</v>
      </c>
      <c r="V30" s="49">
        <v>16</v>
      </c>
      <c r="W30" s="49">
        <v>16</v>
      </c>
      <c r="X30" s="49">
        <v>16</v>
      </c>
      <c r="Y30" s="49">
        <v>16</v>
      </c>
      <c r="Z30" s="49">
        <v>16</v>
      </c>
      <c r="AA30" s="49">
        <v>16</v>
      </c>
      <c r="AB30" s="49">
        <v>2026</v>
      </c>
      <c r="AC30" s="44"/>
    </row>
    <row r="31" spans="2:29" ht="57" customHeight="1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52" t="s">
        <v>142</v>
      </c>
      <c r="T31" s="49" t="s">
        <v>30</v>
      </c>
      <c r="U31" s="49">
        <v>1</v>
      </c>
      <c r="V31" s="49">
        <v>1</v>
      </c>
      <c r="W31" s="49">
        <v>1</v>
      </c>
      <c r="X31" s="49">
        <v>1</v>
      </c>
      <c r="Y31" s="49">
        <v>1</v>
      </c>
      <c r="Z31" s="49">
        <v>1</v>
      </c>
      <c r="AA31" s="49">
        <v>1</v>
      </c>
      <c r="AB31" s="49">
        <v>2026</v>
      </c>
      <c r="AC31" s="44"/>
    </row>
    <row r="32" spans="2:29" ht="56.25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46" t="s">
        <v>31</v>
      </c>
      <c r="T32" s="49" t="s">
        <v>28</v>
      </c>
      <c r="U32" s="49">
        <v>81</v>
      </c>
      <c r="V32" s="49">
        <v>82</v>
      </c>
      <c r="W32" s="49">
        <v>83</v>
      </c>
      <c r="X32" s="49">
        <v>83</v>
      </c>
      <c r="Y32" s="49">
        <v>83</v>
      </c>
      <c r="Z32" s="49">
        <v>83</v>
      </c>
      <c r="AA32" s="49">
        <v>83</v>
      </c>
      <c r="AB32" s="49">
        <v>2026</v>
      </c>
      <c r="AC32" s="44"/>
    </row>
    <row r="33" spans="2:29" ht="56.25" x14ac:dyDescent="0.25">
      <c r="B33" s="1">
        <v>0</v>
      </c>
      <c r="C33" s="1">
        <v>1</v>
      </c>
      <c r="D33" s="1">
        <v>1</v>
      </c>
      <c r="E33" s="1">
        <v>0</v>
      </c>
      <c r="F33" s="1">
        <v>7</v>
      </c>
      <c r="G33" s="1">
        <v>0</v>
      </c>
      <c r="H33" s="1">
        <v>1</v>
      </c>
      <c r="I33" s="1">
        <v>0</v>
      </c>
      <c r="J33" s="1">
        <v>1</v>
      </c>
      <c r="K33" s="1">
        <v>1</v>
      </c>
      <c r="L33" s="1">
        <v>0</v>
      </c>
      <c r="M33" s="1">
        <v>1</v>
      </c>
      <c r="N33" s="1">
        <v>9</v>
      </c>
      <c r="O33" s="1">
        <v>9</v>
      </c>
      <c r="P33" s="1">
        <v>9</v>
      </c>
      <c r="Q33" s="1">
        <v>9</v>
      </c>
      <c r="R33" s="1">
        <v>9</v>
      </c>
      <c r="S33" s="46" t="s">
        <v>192</v>
      </c>
      <c r="T33" s="50" t="s">
        <v>13</v>
      </c>
      <c r="U33" s="16">
        <v>0</v>
      </c>
      <c r="V33" s="20">
        <v>4854</v>
      </c>
      <c r="W33" s="16">
        <v>0</v>
      </c>
      <c r="X33" s="16">
        <v>0</v>
      </c>
      <c r="Y33" s="16">
        <v>0</v>
      </c>
      <c r="Z33" s="16">
        <v>0</v>
      </c>
      <c r="AA33" s="20">
        <f>U33+V33+W33+X33+Y33+Z33</f>
        <v>4854</v>
      </c>
      <c r="AB33" s="49">
        <v>2022</v>
      </c>
      <c r="AC33" s="44"/>
    </row>
    <row r="34" spans="2:29" ht="42" customHeight="1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59" t="s">
        <v>209</v>
      </c>
      <c r="T34" s="49" t="s">
        <v>28</v>
      </c>
      <c r="U34" s="49">
        <v>0</v>
      </c>
      <c r="V34" s="19">
        <v>10</v>
      </c>
      <c r="W34" s="49">
        <v>0</v>
      </c>
      <c r="X34" s="49">
        <v>0</v>
      </c>
      <c r="Y34" s="49">
        <v>0</v>
      </c>
      <c r="Z34" s="49">
        <v>0</v>
      </c>
      <c r="AA34" s="19">
        <f>U34+V34+W34+X34+Y34+Z34</f>
        <v>10</v>
      </c>
      <c r="AB34" s="49">
        <v>2022</v>
      </c>
      <c r="AC34" s="44"/>
    </row>
    <row r="35" spans="2:29" ht="45" customHeight="1" x14ac:dyDescent="0.25">
      <c r="B35" s="1">
        <v>0</v>
      </c>
      <c r="C35" s="1">
        <v>1</v>
      </c>
      <c r="D35" s="1">
        <v>1</v>
      </c>
      <c r="E35" s="1">
        <v>0</v>
      </c>
      <c r="F35" s="1">
        <v>7</v>
      </c>
      <c r="G35" s="1">
        <v>0</v>
      </c>
      <c r="H35" s="1">
        <v>1</v>
      </c>
      <c r="I35" s="1">
        <v>0</v>
      </c>
      <c r="J35" s="1">
        <v>1</v>
      </c>
      <c r="K35" s="1">
        <v>1</v>
      </c>
      <c r="L35" s="1">
        <v>0</v>
      </c>
      <c r="M35" s="1">
        <v>2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5" t="s">
        <v>146</v>
      </c>
      <c r="T35" s="49" t="s">
        <v>13</v>
      </c>
      <c r="U35" s="15">
        <f>U37+U44+U46+U39+U38</f>
        <v>26112.5</v>
      </c>
      <c r="V35" s="15">
        <f>V37+V44+V46+V39+V38+V40+V41</f>
        <v>52753.799999999996</v>
      </c>
      <c r="W35" s="15">
        <f t="shared" ref="W35:AA35" si="4">W37+W44+W46+W39+W38+W40+W41</f>
        <v>5861</v>
      </c>
      <c r="X35" s="15">
        <f t="shared" si="4"/>
        <v>5861</v>
      </c>
      <c r="Y35" s="15">
        <f t="shared" si="4"/>
        <v>5861</v>
      </c>
      <c r="Z35" s="15">
        <f t="shared" si="4"/>
        <v>5861</v>
      </c>
      <c r="AA35" s="15">
        <f t="shared" si="4"/>
        <v>102310.3</v>
      </c>
      <c r="AB35" s="6">
        <v>2026</v>
      </c>
      <c r="AC35" s="44"/>
    </row>
    <row r="36" spans="2:29" ht="37.5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46" t="s">
        <v>32</v>
      </c>
      <c r="T36" s="49" t="s">
        <v>28</v>
      </c>
      <c r="U36" s="49">
        <v>60</v>
      </c>
      <c r="V36" s="57">
        <v>66</v>
      </c>
      <c r="W36" s="49">
        <v>2</v>
      </c>
      <c r="X36" s="49">
        <v>2</v>
      </c>
      <c r="Y36" s="49">
        <v>2</v>
      </c>
      <c r="Z36" s="49">
        <v>2</v>
      </c>
      <c r="AA36" s="49">
        <f>SUM(U36:Z36)</f>
        <v>134</v>
      </c>
      <c r="AB36" s="49">
        <v>2026</v>
      </c>
      <c r="AC36" s="44"/>
    </row>
    <row r="37" spans="2:29" ht="21.75" customHeight="1" x14ac:dyDescent="0.25">
      <c r="B37" s="1">
        <v>0</v>
      </c>
      <c r="C37" s="1">
        <v>1</v>
      </c>
      <c r="D37" s="1">
        <v>1</v>
      </c>
      <c r="E37" s="1">
        <v>0</v>
      </c>
      <c r="F37" s="1">
        <v>7</v>
      </c>
      <c r="G37" s="1">
        <v>0</v>
      </c>
      <c r="H37" s="1">
        <v>1</v>
      </c>
      <c r="I37" s="1">
        <v>0</v>
      </c>
      <c r="J37" s="1">
        <v>1</v>
      </c>
      <c r="K37" s="1">
        <v>1</v>
      </c>
      <c r="L37" s="1">
        <v>0</v>
      </c>
      <c r="M37" s="1">
        <v>2</v>
      </c>
      <c r="N37" s="1">
        <v>9</v>
      </c>
      <c r="O37" s="1">
        <v>9</v>
      </c>
      <c r="P37" s="1">
        <v>9</v>
      </c>
      <c r="Q37" s="1">
        <v>9</v>
      </c>
      <c r="R37" s="1">
        <v>9</v>
      </c>
      <c r="S37" s="100" t="s">
        <v>143</v>
      </c>
      <c r="T37" s="69" t="s">
        <v>13</v>
      </c>
      <c r="U37" s="20">
        <v>6809.6</v>
      </c>
      <c r="V37" s="20">
        <v>2210.4</v>
      </c>
      <c r="W37" s="20">
        <v>5861</v>
      </c>
      <c r="X37" s="20">
        <v>5861</v>
      </c>
      <c r="Y37" s="20">
        <v>5861</v>
      </c>
      <c r="Z37" s="20">
        <v>5861</v>
      </c>
      <c r="AA37" s="20">
        <f>U37+V37+W37+X37+Y37+Z37</f>
        <v>32464</v>
      </c>
      <c r="AB37" s="49">
        <v>2026</v>
      </c>
      <c r="AC37" s="44"/>
    </row>
    <row r="38" spans="2:29" ht="24" customHeight="1" x14ac:dyDescent="0.25">
      <c r="B38" s="1">
        <v>0</v>
      </c>
      <c r="C38" s="1">
        <v>1</v>
      </c>
      <c r="D38" s="1">
        <v>1</v>
      </c>
      <c r="E38" s="1">
        <v>0</v>
      </c>
      <c r="F38" s="1">
        <v>7</v>
      </c>
      <c r="G38" s="1">
        <v>0</v>
      </c>
      <c r="H38" s="1">
        <v>1</v>
      </c>
      <c r="I38" s="1">
        <v>0</v>
      </c>
      <c r="J38" s="1">
        <v>1</v>
      </c>
      <c r="K38" s="1">
        <v>1</v>
      </c>
      <c r="L38" s="1">
        <v>0</v>
      </c>
      <c r="M38" s="1">
        <v>2</v>
      </c>
      <c r="N38" s="1" t="s">
        <v>39</v>
      </c>
      <c r="O38" s="1">
        <v>1</v>
      </c>
      <c r="P38" s="1">
        <v>0</v>
      </c>
      <c r="Q38" s="1">
        <v>4</v>
      </c>
      <c r="R38" s="1">
        <v>0</v>
      </c>
      <c r="S38" s="101"/>
      <c r="T38" s="70"/>
      <c r="U38" s="20">
        <v>1493</v>
      </c>
      <c r="V38" s="20">
        <v>7116.2</v>
      </c>
      <c r="W38" s="20">
        <v>0</v>
      </c>
      <c r="X38" s="20">
        <v>0</v>
      </c>
      <c r="Y38" s="20">
        <v>0</v>
      </c>
      <c r="Z38" s="20">
        <v>0</v>
      </c>
      <c r="AA38" s="20">
        <f>U38+V38+W38+X38+Y38+Z38</f>
        <v>8609.2000000000007</v>
      </c>
      <c r="AB38" s="49">
        <v>2022</v>
      </c>
      <c r="AC38" s="44"/>
    </row>
    <row r="39" spans="2:29" ht="22.5" customHeight="1" x14ac:dyDescent="0.25">
      <c r="B39" s="1">
        <v>0</v>
      </c>
      <c r="C39" s="1">
        <v>1</v>
      </c>
      <c r="D39" s="1">
        <v>1</v>
      </c>
      <c r="E39" s="1">
        <v>0</v>
      </c>
      <c r="F39" s="1">
        <v>7</v>
      </c>
      <c r="G39" s="1">
        <v>0</v>
      </c>
      <c r="H39" s="1">
        <v>1</v>
      </c>
      <c r="I39" s="1">
        <v>0</v>
      </c>
      <c r="J39" s="1">
        <v>1</v>
      </c>
      <c r="K39" s="1">
        <v>1</v>
      </c>
      <c r="L39" s="1">
        <v>0</v>
      </c>
      <c r="M39" s="1">
        <v>2</v>
      </c>
      <c r="N39" s="1">
        <v>1</v>
      </c>
      <c r="O39" s="1">
        <v>1</v>
      </c>
      <c r="P39" s="1">
        <v>0</v>
      </c>
      <c r="Q39" s="1">
        <v>4</v>
      </c>
      <c r="R39" s="1">
        <v>0</v>
      </c>
      <c r="S39" s="101"/>
      <c r="T39" s="70"/>
      <c r="U39" s="21">
        <v>10847.6</v>
      </c>
      <c r="V39" s="21">
        <v>5532.9</v>
      </c>
      <c r="W39" s="20">
        <v>0</v>
      </c>
      <c r="X39" s="20">
        <v>0</v>
      </c>
      <c r="Y39" s="20">
        <v>0</v>
      </c>
      <c r="Z39" s="20">
        <v>0</v>
      </c>
      <c r="AA39" s="20">
        <f>U39+V39+W39+X39+Y39+Z39</f>
        <v>16380.5</v>
      </c>
      <c r="AB39" s="49">
        <v>2022</v>
      </c>
      <c r="AC39" s="44"/>
    </row>
    <row r="40" spans="2:29" ht="22.5" customHeight="1" x14ac:dyDescent="0.25">
      <c r="B40" s="1">
        <v>0</v>
      </c>
      <c r="C40" s="1">
        <v>1</v>
      </c>
      <c r="D40" s="1">
        <v>1</v>
      </c>
      <c r="E40" s="1">
        <v>0</v>
      </c>
      <c r="F40" s="1">
        <v>7</v>
      </c>
      <c r="G40" s="1">
        <v>0</v>
      </c>
      <c r="H40" s="1">
        <v>1</v>
      </c>
      <c r="I40" s="1">
        <v>0</v>
      </c>
      <c r="J40" s="1">
        <v>1</v>
      </c>
      <c r="K40" s="1">
        <v>1</v>
      </c>
      <c r="L40" s="1">
        <v>0</v>
      </c>
      <c r="M40" s="1">
        <v>2</v>
      </c>
      <c r="N40" s="1" t="s">
        <v>39</v>
      </c>
      <c r="O40" s="1">
        <v>1</v>
      </c>
      <c r="P40" s="1">
        <v>3</v>
      </c>
      <c r="Q40" s="1">
        <v>5</v>
      </c>
      <c r="R40" s="1">
        <v>0</v>
      </c>
      <c r="S40" s="101"/>
      <c r="T40" s="70"/>
      <c r="U40" s="21">
        <v>0</v>
      </c>
      <c r="V40" s="21">
        <v>340</v>
      </c>
      <c r="W40" s="20">
        <v>0</v>
      </c>
      <c r="X40" s="20">
        <v>0</v>
      </c>
      <c r="Y40" s="20">
        <v>0</v>
      </c>
      <c r="Z40" s="20">
        <v>0</v>
      </c>
      <c r="AA40" s="20">
        <f>U40+V40+W40+X40+Y40+Z40</f>
        <v>340</v>
      </c>
      <c r="AB40" s="49">
        <v>2022</v>
      </c>
      <c r="AC40" s="44"/>
    </row>
    <row r="41" spans="2:29" ht="22.5" customHeight="1" x14ac:dyDescent="0.25">
      <c r="B41" s="1">
        <v>0</v>
      </c>
      <c r="C41" s="1">
        <v>1</v>
      </c>
      <c r="D41" s="1">
        <v>1</v>
      </c>
      <c r="E41" s="1">
        <v>0</v>
      </c>
      <c r="F41" s="1">
        <v>7</v>
      </c>
      <c r="G41" s="1">
        <v>0</v>
      </c>
      <c r="H41" s="1">
        <v>1</v>
      </c>
      <c r="I41" s="1">
        <v>0</v>
      </c>
      <c r="J41" s="1">
        <v>1</v>
      </c>
      <c r="K41" s="1">
        <v>1</v>
      </c>
      <c r="L41" s="1">
        <v>0</v>
      </c>
      <c r="M41" s="1">
        <v>2</v>
      </c>
      <c r="N41" s="1">
        <v>1</v>
      </c>
      <c r="O41" s="1">
        <v>1</v>
      </c>
      <c r="P41" s="1">
        <v>3</v>
      </c>
      <c r="Q41" s="1">
        <v>5</v>
      </c>
      <c r="R41" s="1">
        <v>0</v>
      </c>
      <c r="S41" s="102"/>
      <c r="T41" s="62"/>
      <c r="U41" s="21">
        <v>0</v>
      </c>
      <c r="V41" s="21">
        <v>33585.199999999997</v>
      </c>
      <c r="W41" s="20">
        <v>0</v>
      </c>
      <c r="X41" s="20">
        <v>0</v>
      </c>
      <c r="Y41" s="20">
        <v>0</v>
      </c>
      <c r="Z41" s="20">
        <v>0</v>
      </c>
      <c r="AA41" s="20">
        <f>U41+V41+W41+X41+Y41+Z41</f>
        <v>33585.199999999997</v>
      </c>
      <c r="AB41" s="60">
        <v>2022</v>
      </c>
      <c r="AC41" s="44"/>
    </row>
    <row r="42" spans="2:29" ht="60.7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46" t="s">
        <v>163</v>
      </c>
      <c r="T42" s="49" t="s">
        <v>28</v>
      </c>
      <c r="U42" s="49">
        <v>17</v>
      </c>
      <c r="V42" s="49">
        <v>3</v>
      </c>
      <c r="W42" s="49">
        <v>2</v>
      </c>
      <c r="X42" s="49">
        <v>2</v>
      </c>
      <c r="Y42" s="49">
        <v>2</v>
      </c>
      <c r="Z42" s="49">
        <v>2</v>
      </c>
      <c r="AA42" s="19">
        <f t="shared" ref="AA42:AA45" si="5">U42+V42+W42+X42+Y42+Z42</f>
        <v>28</v>
      </c>
      <c r="AB42" s="49">
        <v>2026</v>
      </c>
      <c r="AC42" s="44"/>
    </row>
    <row r="43" spans="2:29" ht="36.75" customHeight="1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46" t="s">
        <v>205</v>
      </c>
      <c r="T43" s="49" t="s">
        <v>28</v>
      </c>
      <c r="U43" s="49">
        <v>0</v>
      </c>
      <c r="V43" s="49">
        <v>34</v>
      </c>
      <c r="W43" s="49">
        <v>0</v>
      </c>
      <c r="X43" s="49">
        <v>0</v>
      </c>
      <c r="Y43" s="49">
        <v>0</v>
      </c>
      <c r="Z43" s="49">
        <v>0</v>
      </c>
      <c r="AA43" s="19">
        <f t="shared" si="5"/>
        <v>34</v>
      </c>
      <c r="AB43" s="49">
        <v>2022</v>
      </c>
      <c r="AC43" s="44"/>
    </row>
    <row r="44" spans="2:29" ht="36.75" customHeight="1" x14ac:dyDescent="0.25">
      <c r="B44" s="1">
        <v>0</v>
      </c>
      <c r="C44" s="1">
        <v>1</v>
      </c>
      <c r="D44" s="1">
        <v>1</v>
      </c>
      <c r="E44" s="1">
        <v>0</v>
      </c>
      <c r="F44" s="1">
        <v>7</v>
      </c>
      <c r="G44" s="1">
        <v>0</v>
      </c>
      <c r="H44" s="1">
        <v>1</v>
      </c>
      <c r="I44" s="1">
        <v>0</v>
      </c>
      <c r="J44" s="1">
        <v>1</v>
      </c>
      <c r="K44" s="1">
        <v>1</v>
      </c>
      <c r="L44" s="1">
        <v>0</v>
      </c>
      <c r="M44" s="1">
        <v>2</v>
      </c>
      <c r="N44" s="1">
        <v>9</v>
      </c>
      <c r="O44" s="1">
        <v>9</v>
      </c>
      <c r="P44" s="1">
        <v>9</v>
      </c>
      <c r="Q44" s="1">
        <v>9</v>
      </c>
      <c r="R44" s="1">
        <v>9</v>
      </c>
      <c r="S44" s="46" t="s">
        <v>144</v>
      </c>
      <c r="T44" s="49" t="s">
        <v>13</v>
      </c>
      <c r="U44" s="20">
        <v>1621.4</v>
      </c>
      <c r="V44" s="20">
        <v>0</v>
      </c>
      <c r="W44" s="20">
        <v>0</v>
      </c>
      <c r="X44" s="20">
        <v>0</v>
      </c>
      <c r="Y44" s="20">
        <v>0</v>
      </c>
      <c r="Z44" s="20">
        <v>0</v>
      </c>
      <c r="AA44" s="20">
        <f>U44+V44+W44+X44+Y44+Z44</f>
        <v>1621.4</v>
      </c>
      <c r="AB44" s="49">
        <v>2021</v>
      </c>
      <c r="AC44" s="44"/>
    </row>
    <row r="45" spans="2:29" ht="42" customHeight="1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46" t="s">
        <v>135</v>
      </c>
      <c r="T45" s="49" t="s">
        <v>28</v>
      </c>
      <c r="U45" s="49">
        <v>2</v>
      </c>
      <c r="V45" s="49">
        <v>0</v>
      </c>
      <c r="W45" s="49">
        <v>0</v>
      </c>
      <c r="X45" s="49">
        <v>0</v>
      </c>
      <c r="Y45" s="49">
        <v>0</v>
      </c>
      <c r="Z45" s="49">
        <v>0</v>
      </c>
      <c r="AA45" s="19">
        <f t="shared" si="5"/>
        <v>2</v>
      </c>
      <c r="AB45" s="49">
        <v>2021</v>
      </c>
      <c r="AC45" s="44"/>
    </row>
    <row r="46" spans="2:29" ht="60.75" customHeight="1" x14ac:dyDescent="0.25">
      <c r="B46" s="1">
        <v>0</v>
      </c>
      <c r="C46" s="1">
        <v>1</v>
      </c>
      <c r="D46" s="1">
        <v>1</v>
      </c>
      <c r="E46" s="1">
        <v>0</v>
      </c>
      <c r="F46" s="1">
        <v>7</v>
      </c>
      <c r="G46" s="1">
        <v>0</v>
      </c>
      <c r="H46" s="1">
        <v>1</v>
      </c>
      <c r="I46" s="1">
        <v>0</v>
      </c>
      <c r="J46" s="1">
        <v>1</v>
      </c>
      <c r="K46" s="1">
        <v>1</v>
      </c>
      <c r="L46" s="1">
        <v>0</v>
      </c>
      <c r="M46" s="1">
        <v>2</v>
      </c>
      <c r="N46" s="1">
        <v>9</v>
      </c>
      <c r="O46" s="1">
        <v>9</v>
      </c>
      <c r="P46" s="1">
        <v>9</v>
      </c>
      <c r="Q46" s="1">
        <v>9</v>
      </c>
      <c r="R46" s="1">
        <v>9</v>
      </c>
      <c r="S46" s="46" t="s">
        <v>145</v>
      </c>
      <c r="T46" s="49" t="s">
        <v>33</v>
      </c>
      <c r="U46" s="20">
        <v>5340.9</v>
      </c>
      <c r="V46" s="20">
        <v>3969.1</v>
      </c>
      <c r="W46" s="20">
        <v>0</v>
      </c>
      <c r="X46" s="20">
        <v>0</v>
      </c>
      <c r="Y46" s="20">
        <v>0</v>
      </c>
      <c r="Z46" s="20">
        <v>0</v>
      </c>
      <c r="AA46" s="20">
        <f>U46+V46+W46+X46+Y46+Z46</f>
        <v>9310</v>
      </c>
      <c r="AB46" s="49">
        <v>2022</v>
      </c>
      <c r="AC46" s="44"/>
    </row>
    <row r="47" spans="2:29" ht="40.5" customHeight="1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46" t="s">
        <v>34</v>
      </c>
      <c r="T47" s="49" t="s">
        <v>28</v>
      </c>
      <c r="U47" s="49">
        <v>54</v>
      </c>
      <c r="V47" s="49">
        <v>50</v>
      </c>
      <c r="W47" s="49">
        <v>0</v>
      </c>
      <c r="X47" s="49">
        <v>0</v>
      </c>
      <c r="Y47" s="49">
        <v>0</v>
      </c>
      <c r="Z47" s="49">
        <v>0</v>
      </c>
      <c r="AA47" s="49">
        <f>SUM(U47:Z47)</f>
        <v>104</v>
      </c>
      <c r="AB47" s="49">
        <v>2022</v>
      </c>
      <c r="AC47" s="44"/>
    </row>
    <row r="48" spans="2:29" ht="77.25" customHeight="1" x14ac:dyDescent="0.25">
      <c r="B48" s="1">
        <v>0</v>
      </c>
      <c r="C48" s="1">
        <v>1</v>
      </c>
      <c r="D48" s="1">
        <v>1</v>
      </c>
      <c r="E48" s="1">
        <v>1</v>
      </c>
      <c r="F48" s="1">
        <v>0</v>
      </c>
      <c r="G48" s="1">
        <v>0</v>
      </c>
      <c r="H48" s="1">
        <v>4</v>
      </c>
      <c r="I48" s="1">
        <v>0</v>
      </c>
      <c r="J48" s="1">
        <v>1</v>
      </c>
      <c r="K48" s="1">
        <v>1</v>
      </c>
      <c r="L48" s="1">
        <v>0</v>
      </c>
      <c r="M48" s="1">
        <v>3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5" t="s">
        <v>147</v>
      </c>
      <c r="T48" s="49" t="s">
        <v>13</v>
      </c>
      <c r="U48" s="15">
        <f t="shared" ref="U48:Z48" si="6">U51+U52</f>
        <v>125193.7</v>
      </c>
      <c r="V48" s="15">
        <f t="shared" si="6"/>
        <v>140158.6</v>
      </c>
      <c r="W48" s="15">
        <f t="shared" si="6"/>
        <v>140095.69999999998</v>
      </c>
      <c r="X48" s="15">
        <f t="shared" si="6"/>
        <v>139340</v>
      </c>
      <c r="Y48" s="15">
        <f t="shared" si="6"/>
        <v>139340</v>
      </c>
      <c r="Z48" s="15">
        <f t="shared" si="6"/>
        <v>139340</v>
      </c>
      <c r="AA48" s="15">
        <f>U48+V48+W48+X48+Y48+Z48</f>
        <v>823468</v>
      </c>
      <c r="AB48" s="6">
        <v>2026</v>
      </c>
      <c r="AC48" s="44"/>
    </row>
    <row r="49" spans="2:29" ht="56.2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52" t="s">
        <v>148</v>
      </c>
      <c r="T49" s="49" t="s">
        <v>28</v>
      </c>
      <c r="U49" s="49">
        <v>81</v>
      </c>
      <c r="V49" s="49">
        <v>82</v>
      </c>
      <c r="W49" s="49">
        <v>83</v>
      </c>
      <c r="X49" s="49">
        <v>83</v>
      </c>
      <c r="Y49" s="49">
        <v>83</v>
      </c>
      <c r="Z49" s="49">
        <v>83</v>
      </c>
      <c r="AA49" s="49">
        <v>83</v>
      </c>
      <c r="AB49" s="49" t="s">
        <v>35</v>
      </c>
      <c r="AC49" s="44"/>
    </row>
    <row r="50" spans="2:29" ht="39" customHeight="1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46" t="s">
        <v>149</v>
      </c>
      <c r="T50" s="49" t="s">
        <v>28</v>
      </c>
      <c r="U50" s="49">
        <v>17</v>
      </c>
      <c r="V50" s="49">
        <v>16</v>
      </c>
      <c r="W50" s="49">
        <v>16</v>
      </c>
      <c r="X50" s="49">
        <v>16</v>
      </c>
      <c r="Y50" s="49">
        <v>16</v>
      </c>
      <c r="Z50" s="49">
        <v>16</v>
      </c>
      <c r="AA50" s="49">
        <v>16</v>
      </c>
      <c r="AB50" s="49" t="s">
        <v>35</v>
      </c>
      <c r="AC50" s="44"/>
    </row>
    <row r="51" spans="2:29" ht="33.75" customHeight="1" x14ac:dyDescent="0.25">
      <c r="B51" s="1">
        <v>0</v>
      </c>
      <c r="C51" s="1">
        <v>1</v>
      </c>
      <c r="D51" s="1">
        <v>1</v>
      </c>
      <c r="E51" s="1">
        <v>1</v>
      </c>
      <c r="F51" s="1">
        <v>0</v>
      </c>
      <c r="G51" s="1">
        <v>0</v>
      </c>
      <c r="H51" s="1">
        <v>4</v>
      </c>
      <c r="I51" s="1">
        <v>0</v>
      </c>
      <c r="J51" s="1">
        <v>1</v>
      </c>
      <c r="K51" s="1">
        <v>1</v>
      </c>
      <c r="L51" s="1">
        <v>0</v>
      </c>
      <c r="M51" s="1">
        <v>3</v>
      </c>
      <c r="N51" s="1">
        <v>1</v>
      </c>
      <c r="O51" s="1">
        <v>0</v>
      </c>
      <c r="P51" s="1">
        <v>5</v>
      </c>
      <c r="Q51" s="1">
        <v>0</v>
      </c>
      <c r="R51" s="1">
        <v>0</v>
      </c>
      <c r="S51" s="75" t="s">
        <v>150</v>
      </c>
      <c r="T51" s="61" t="s">
        <v>13</v>
      </c>
      <c r="U51" s="20">
        <v>116006.5</v>
      </c>
      <c r="V51" s="20">
        <v>126326.39999999999</v>
      </c>
      <c r="W51" s="20">
        <v>126326.39999999999</v>
      </c>
      <c r="X51" s="20">
        <v>126326.39999999999</v>
      </c>
      <c r="Y51" s="20">
        <v>126326.39999999999</v>
      </c>
      <c r="Z51" s="20">
        <v>126326.39999999999</v>
      </c>
      <c r="AA51" s="20">
        <f>U51+V51+W51+X51+Y51+Z51</f>
        <v>747638.5</v>
      </c>
      <c r="AB51" s="49" t="s">
        <v>35</v>
      </c>
      <c r="AC51" s="44"/>
    </row>
    <row r="52" spans="2:29" ht="41.25" customHeight="1" x14ac:dyDescent="0.25">
      <c r="B52" s="1">
        <v>0</v>
      </c>
      <c r="C52" s="1">
        <v>1</v>
      </c>
      <c r="D52" s="1">
        <v>1</v>
      </c>
      <c r="E52" s="1">
        <v>1</v>
      </c>
      <c r="F52" s="1">
        <v>0</v>
      </c>
      <c r="G52" s="1">
        <v>0</v>
      </c>
      <c r="H52" s="1">
        <v>4</v>
      </c>
      <c r="I52" s="1">
        <v>0</v>
      </c>
      <c r="J52" s="1">
        <v>1</v>
      </c>
      <c r="K52" s="1">
        <v>1</v>
      </c>
      <c r="L52" s="1">
        <v>0</v>
      </c>
      <c r="M52" s="1">
        <v>3</v>
      </c>
      <c r="N52" s="1">
        <v>9</v>
      </c>
      <c r="O52" s="1">
        <v>9</v>
      </c>
      <c r="P52" s="1">
        <v>9</v>
      </c>
      <c r="Q52" s="1">
        <v>9</v>
      </c>
      <c r="R52" s="1">
        <v>9</v>
      </c>
      <c r="S52" s="76"/>
      <c r="T52" s="62"/>
      <c r="U52" s="20">
        <v>9187.2000000000007</v>
      </c>
      <c r="V52" s="20">
        <v>13832.2</v>
      </c>
      <c r="W52" s="20">
        <v>13769.3</v>
      </c>
      <c r="X52" s="20">
        <v>13013.6</v>
      </c>
      <c r="Y52" s="20">
        <v>13013.6</v>
      </c>
      <c r="Z52" s="20">
        <v>13013.6</v>
      </c>
      <c r="AA52" s="20">
        <f>U52+V52+W52+X52+Y52+Z52</f>
        <v>75829.5</v>
      </c>
      <c r="AB52" s="49">
        <v>2026</v>
      </c>
      <c r="AC52" s="44"/>
    </row>
    <row r="53" spans="2:29" ht="56.25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52" t="s">
        <v>148</v>
      </c>
      <c r="T53" s="49" t="s">
        <v>28</v>
      </c>
      <c r="U53" s="49">
        <v>81</v>
      </c>
      <c r="V53" s="49">
        <v>82</v>
      </c>
      <c r="W53" s="49">
        <v>83</v>
      </c>
      <c r="X53" s="49">
        <v>83</v>
      </c>
      <c r="Y53" s="49">
        <v>83</v>
      </c>
      <c r="Z53" s="49">
        <v>83</v>
      </c>
      <c r="AA53" s="49">
        <v>83</v>
      </c>
      <c r="AB53" s="49" t="s">
        <v>35</v>
      </c>
      <c r="AC53" s="44"/>
    </row>
    <row r="54" spans="2:29" ht="39.75" customHeight="1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46" t="s">
        <v>151</v>
      </c>
      <c r="T54" s="49" t="s">
        <v>28</v>
      </c>
      <c r="U54" s="49">
        <v>17</v>
      </c>
      <c r="V54" s="49">
        <v>16</v>
      </c>
      <c r="W54" s="49">
        <v>16</v>
      </c>
      <c r="X54" s="49">
        <v>16</v>
      </c>
      <c r="Y54" s="49">
        <v>16</v>
      </c>
      <c r="Z54" s="49">
        <v>16</v>
      </c>
      <c r="AA54" s="49">
        <v>16</v>
      </c>
      <c r="AB54" s="49" t="s">
        <v>35</v>
      </c>
      <c r="AC54" s="44"/>
    </row>
    <row r="55" spans="2:29" ht="93.75" customHeight="1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46" t="s">
        <v>152</v>
      </c>
      <c r="T55" s="49" t="s">
        <v>30</v>
      </c>
      <c r="U55" s="49">
        <v>1</v>
      </c>
      <c r="V55" s="49">
        <v>1</v>
      </c>
      <c r="W55" s="49">
        <v>1</v>
      </c>
      <c r="X55" s="49">
        <v>1</v>
      </c>
      <c r="Y55" s="49">
        <v>1</v>
      </c>
      <c r="Z55" s="49">
        <v>1</v>
      </c>
      <c r="AA55" s="49">
        <v>1</v>
      </c>
      <c r="AB55" s="49">
        <v>2026</v>
      </c>
      <c r="AC55" s="44"/>
    </row>
    <row r="56" spans="2:29" ht="75.75" customHeight="1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52" t="s">
        <v>164</v>
      </c>
      <c r="T56" s="49" t="s">
        <v>28</v>
      </c>
      <c r="U56" s="19">
        <v>1176</v>
      </c>
      <c r="V56" s="19">
        <v>1188</v>
      </c>
      <c r="W56" s="19">
        <v>1188</v>
      </c>
      <c r="X56" s="19">
        <v>1188</v>
      </c>
      <c r="Y56" s="19">
        <v>1188</v>
      </c>
      <c r="Z56" s="19">
        <v>1188</v>
      </c>
      <c r="AA56" s="19">
        <f>SUM(U56:Z56)</f>
        <v>7116</v>
      </c>
      <c r="AB56" s="49">
        <v>2026</v>
      </c>
      <c r="AC56" s="44"/>
    </row>
    <row r="57" spans="2:29" ht="58.5" customHeight="1" x14ac:dyDescent="0.25">
      <c r="B57" s="1">
        <v>0</v>
      </c>
      <c r="C57" s="1">
        <v>4</v>
      </c>
      <c r="D57" s="1">
        <v>3</v>
      </c>
      <c r="E57" s="1">
        <v>0</v>
      </c>
      <c r="F57" s="1">
        <v>7</v>
      </c>
      <c r="G57" s="1">
        <v>0</v>
      </c>
      <c r="H57" s="1">
        <v>1</v>
      </c>
      <c r="I57" s="1">
        <v>0</v>
      </c>
      <c r="J57" s="1">
        <v>1</v>
      </c>
      <c r="K57" s="1">
        <v>1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7" t="s">
        <v>186</v>
      </c>
      <c r="T57" s="49" t="s">
        <v>13</v>
      </c>
      <c r="U57" s="15">
        <f>U59+U60+U61+U62+U64+U65+U66+U67+U69+U71+U72+U70+U74+U77</f>
        <v>496009.6</v>
      </c>
      <c r="V57" s="15">
        <f t="shared" ref="V57:AA57" si="7">V59+V60+V61+V62+V64+V65+V66+V67+V69+V71+V72+V70+V74+V77</f>
        <v>329189.09999999998</v>
      </c>
      <c r="W57" s="15">
        <f t="shared" si="7"/>
        <v>12743.8</v>
      </c>
      <c r="X57" s="15">
        <f t="shared" si="7"/>
        <v>10760</v>
      </c>
      <c r="Y57" s="15">
        <f t="shared" si="7"/>
        <v>0</v>
      </c>
      <c r="Z57" s="15">
        <f t="shared" si="7"/>
        <v>0</v>
      </c>
      <c r="AA57" s="15">
        <f t="shared" si="7"/>
        <v>848702.5</v>
      </c>
      <c r="AB57" s="6">
        <v>2026</v>
      </c>
      <c r="AC57" s="44"/>
    </row>
    <row r="58" spans="2:29" ht="39" customHeight="1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46" t="s">
        <v>153</v>
      </c>
      <c r="T58" s="49" t="s">
        <v>36</v>
      </c>
      <c r="U58" s="19">
        <f>U63+U68+U73+U76+U79</f>
        <v>150</v>
      </c>
      <c r="V58" s="19">
        <f t="shared" ref="V58:Z58" si="8">V63+V68+V73+V76+V79</f>
        <v>380</v>
      </c>
      <c r="W58" s="19">
        <f t="shared" si="8"/>
        <v>0</v>
      </c>
      <c r="X58" s="19">
        <f t="shared" si="8"/>
        <v>0</v>
      </c>
      <c r="Y58" s="19">
        <f t="shared" si="8"/>
        <v>0</v>
      </c>
      <c r="Z58" s="19">
        <f t="shared" si="8"/>
        <v>320</v>
      </c>
      <c r="AA58" s="19">
        <f>AA63+AA68+AA73+AA76+AA79</f>
        <v>850</v>
      </c>
      <c r="AB58" s="49">
        <v>2026</v>
      </c>
      <c r="AC58" s="44"/>
    </row>
    <row r="59" spans="2:29" ht="27" customHeight="1" x14ac:dyDescent="0.25">
      <c r="B59" s="1">
        <v>0</v>
      </c>
      <c r="C59" s="1">
        <v>4</v>
      </c>
      <c r="D59" s="1">
        <v>3</v>
      </c>
      <c r="E59" s="1">
        <v>0</v>
      </c>
      <c r="F59" s="1">
        <v>7</v>
      </c>
      <c r="G59" s="1">
        <v>0</v>
      </c>
      <c r="H59" s="1">
        <v>1</v>
      </c>
      <c r="I59" s="1">
        <v>0</v>
      </c>
      <c r="J59" s="1">
        <v>1</v>
      </c>
      <c r="K59" s="1">
        <v>1</v>
      </c>
      <c r="L59" s="1" t="s">
        <v>37</v>
      </c>
      <c r="M59" s="1">
        <v>2</v>
      </c>
      <c r="N59" s="1">
        <v>0</v>
      </c>
      <c r="O59" s="1">
        <v>0</v>
      </c>
      <c r="P59" s="1">
        <v>0</v>
      </c>
      <c r="Q59" s="1">
        <v>0</v>
      </c>
      <c r="R59" s="1">
        <v>4</v>
      </c>
      <c r="S59" s="97" t="s">
        <v>156</v>
      </c>
      <c r="T59" s="61" t="s">
        <v>13</v>
      </c>
      <c r="U59" s="20">
        <v>62809</v>
      </c>
      <c r="V59" s="20">
        <v>132198.6</v>
      </c>
      <c r="W59" s="20">
        <v>0</v>
      </c>
      <c r="X59" s="20">
        <v>0</v>
      </c>
      <c r="Y59" s="20">
        <v>0</v>
      </c>
      <c r="Z59" s="20">
        <v>0</v>
      </c>
      <c r="AA59" s="20">
        <f>U59+V59+W59+X59+Y59+Z59</f>
        <v>195007.6</v>
      </c>
      <c r="AB59" s="49">
        <v>2022</v>
      </c>
      <c r="AC59" s="44"/>
    </row>
    <row r="60" spans="2:29" x14ac:dyDescent="0.25">
      <c r="B60" s="1">
        <v>0</v>
      </c>
      <c r="C60" s="1">
        <v>4</v>
      </c>
      <c r="D60" s="1">
        <v>3</v>
      </c>
      <c r="E60" s="1">
        <v>0</v>
      </c>
      <c r="F60" s="1">
        <v>7</v>
      </c>
      <c r="G60" s="1">
        <v>0</v>
      </c>
      <c r="H60" s="1">
        <v>1</v>
      </c>
      <c r="I60" s="1">
        <v>0</v>
      </c>
      <c r="J60" s="1">
        <v>1</v>
      </c>
      <c r="K60" s="1">
        <v>1</v>
      </c>
      <c r="L60" s="1" t="s">
        <v>37</v>
      </c>
      <c r="M60" s="1">
        <v>2</v>
      </c>
      <c r="N60" s="1">
        <v>5</v>
      </c>
      <c r="O60" s="1">
        <v>2</v>
      </c>
      <c r="P60" s="1">
        <v>3</v>
      </c>
      <c r="Q60" s="1">
        <v>2</v>
      </c>
      <c r="R60" s="1">
        <v>4</v>
      </c>
      <c r="S60" s="98"/>
      <c r="T60" s="70"/>
      <c r="U60" s="20">
        <v>70672.899999999994</v>
      </c>
      <c r="V60" s="20">
        <v>0</v>
      </c>
      <c r="W60" s="20">
        <v>0</v>
      </c>
      <c r="X60" s="20">
        <v>0</v>
      </c>
      <c r="Y60" s="20">
        <v>0</v>
      </c>
      <c r="Z60" s="20">
        <v>0</v>
      </c>
      <c r="AA60" s="20">
        <f>U60+V60+W60+X60+Y60+Z60</f>
        <v>70672.899999999994</v>
      </c>
      <c r="AB60" s="49">
        <v>2021</v>
      </c>
      <c r="AC60" s="44"/>
    </row>
    <row r="61" spans="2:29" x14ac:dyDescent="0.25">
      <c r="B61" s="1">
        <v>0</v>
      </c>
      <c r="C61" s="1">
        <v>4</v>
      </c>
      <c r="D61" s="1">
        <v>3</v>
      </c>
      <c r="E61" s="1">
        <v>0</v>
      </c>
      <c r="F61" s="1">
        <v>7</v>
      </c>
      <c r="G61" s="1">
        <v>0</v>
      </c>
      <c r="H61" s="1">
        <v>1</v>
      </c>
      <c r="I61" s="1">
        <v>0</v>
      </c>
      <c r="J61" s="1">
        <v>1</v>
      </c>
      <c r="K61" s="1">
        <v>1</v>
      </c>
      <c r="L61" s="1" t="s">
        <v>37</v>
      </c>
      <c r="M61" s="1">
        <v>2</v>
      </c>
      <c r="N61" s="1">
        <v>1</v>
      </c>
      <c r="O61" s="1">
        <v>0</v>
      </c>
      <c r="P61" s="1">
        <v>1</v>
      </c>
      <c r="Q61" s="1">
        <v>5</v>
      </c>
      <c r="R61" s="1">
        <v>4</v>
      </c>
      <c r="S61" s="98"/>
      <c r="T61" s="70"/>
      <c r="U61" s="20">
        <v>38448</v>
      </c>
      <c r="V61" s="20">
        <v>0</v>
      </c>
      <c r="W61" s="20">
        <v>0</v>
      </c>
      <c r="X61" s="20">
        <v>0</v>
      </c>
      <c r="Y61" s="20">
        <v>0</v>
      </c>
      <c r="Z61" s="20">
        <v>0</v>
      </c>
      <c r="AA61" s="20">
        <f>U61+V61+W61+X61+Y61+Z61</f>
        <v>38448</v>
      </c>
      <c r="AB61" s="49">
        <v>2021</v>
      </c>
      <c r="AC61" s="44"/>
    </row>
    <row r="62" spans="2:29" x14ac:dyDescent="0.25">
      <c r="B62" s="1">
        <v>0</v>
      </c>
      <c r="C62" s="1">
        <v>4</v>
      </c>
      <c r="D62" s="1">
        <v>3</v>
      </c>
      <c r="E62" s="1">
        <v>0</v>
      </c>
      <c r="F62" s="1">
        <v>7</v>
      </c>
      <c r="G62" s="1">
        <v>0</v>
      </c>
      <c r="H62" s="1">
        <v>1</v>
      </c>
      <c r="I62" s="1">
        <v>0</v>
      </c>
      <c r="J62" s="1">
        <v>1</v>
      </c>
      <c r="K62" s="1">
        <v>1</v>
      </c>
      <c r="L62" s="1" t="s">
        <v>38</v>
      </c>
      <c r="M62" s="1">
        <v>2</v>
      </c>
      <c r="N62" s="1" t="s">
        <v>39</v>
      </c>
      <c r="O62" s="1">
        <v>0</v>
      </c>
      <c r="P62" s="1">
        <v>1</v>
      </c>
      <c r="Q62" s="1">
        <v>5</v>
      </c>
      <c r="R62" s="1">
        <v>4</v>
      </c>
      <c r="S62" s="99"/>
      <c r="T62" s="62"/>
      <c r="U62" s="20">
        <v>9612</v>
      </c>
      <c r="V62" s="20">
        <v>0</v>
      </c>
      <c r="W62" s="20">
        <v>0</v>
      </c>
      <c r="X62" s="20">
        <v>0</v>
      </c>
      <c r="Y62" s="20">
        <v>0</v>
      </c>
      <c r="Z62" s="20">
        <v>0</v>
      </c>
      <c r="AA62" s="20">
        <f>U62+V62+W62+X62+Y62+Z62</f>
        <v>9612</v>
      </c>
      <c r="AB62" s="49">
        <v>2021</v>
      </c>
      <c r="AC62" s="44"/>
    </row>
    <row r="63" spans="2:29" ht="50.25" customHeight="1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56" t="s">
        <v>154</v>
      </c>
      <c r="T63" s="49" t="s">
        <v>36</v>
      </c>
      <c r="U63" s="19">
        <v>0</v>
      </c>
      <c r="V63" s="19">
        <v>190</v>
      </c>
      <c r="W63" s="19">
        <v>0</v>
      </c>
      <c r="X63" s="19">
        <v>0</v>
      </c>
      <c r="Y63" s="19">
        <v>0</v>
      </c>
      <c r="Z63" s="19">
        <v>0</v>
      </c>
      <c r="AA63" s="19">
        <v>190</v>
      </c>
      <c r="AB63" s="49">
        <v>2022</v>
      </c>
      <c r="AC63" s="44"/>
    </row>
    <row r="64" spans="2:29" ht="18.75" customHeight="1" x14ac:dyDescent="0.25">
      <c r="B64" s="37">
        <v>0</v>
      </c>
      <c r="C64" s="37">
        <v>4</v>
      </c>
      <c r="D64" s="37">
        <v>3</v>
      </c>
      <c r="E64" s="37">
        <v>0</v>
      </c>
      <c r="F64" s="37">
        <v>7</v>
      </c>
      <c r="G64" s="37">
        <v>0</v>
      </c>
      <c r="H64" s="37">
        <v>1</v>
      </c>
      <c r="I64" s="37">
        <v>0</v>
      </c>
      <c r="J64" s="37">
        <v>1</v>
      </c>
      <c r="K64" s="37">
        <v>1</v>
      </c>
      <c r="L64" s="37" t="s">
        <v>37</v>
      </c>
      <c r="M64" s="37">
        <v>2</v>
      </c>
      <c r="N64" s="37">
        <v>5</v>
      </c>
      <c r="O64" s="37">
        <v>2</v>
      </c>
      <c r="P64" s="37">
        <v>3</v>
      </c>
      <c r="Q64" s="37">
        <v>2</v>
      </c>
      <c r="R64" s="37">
        <v>5</v>
      </c>
      <c r="S64" s="97" t="s">
        <v>157</v>
      </c>
      <c r="T64" s="61" t="s">
        <v>13</v>
      </c>
      <c r="U64" s="22">
        <v>121611.1</v>
      </c>
      <c r="V64" s="20">
        <v>49457.9</v>
      </c>
      <c r="W64" s="20">
        <v>0</v>
      </c>
      <c r="X64" s="20">
        <v>0</v>
      </c>
      <c r="Y64" s="20">
        <v>0</v>
      </c>
      <c r="Z64" s="20">
        <v>0</v>
      </c>
      <c r="AA64" s="20">
        <f>U64+V64+W64+X64+Y64+Z64</f>
        <v>171069</v>
      </c>
      <c r="AB64" s="49">
        <v>2021</v>
      </c>
      <c r="AC64" s="44"/>
    </row>
    <row r="65" spans="2:29" ht="18.75" customHeight="1" x14ac:dyDescent="0.25">
      <c r="B65" s="37">
        <v>0</v>
      </c>
      <c r="C65" s="37">
        <v>4</v>
      </c>
      <c r="D65" s="37">
        <v>3</v>
      </c>
      <c r="E65" s="37">
        <v>0</v>
      </c>
      <c r="F65" s="37">
        <v>7</v>
      </c>
      <c r="G65" s="37">
        <v>0</v>
      </c>
      <c r="H65" s="37">
        <v>1</v>
      </c>
      <c r="I65" s="37">
        <v>0</v>
      </c>
      <c r="J65" s="37">
        <v>1</v>
      </c>
      <c r="K65" s="37">
        <v>1</v>
      </c>
      <c r="L65" s="37" t="s">
        <v>38</v>
      </c>
      <c r="M65" s="37">
        <v>2</v>
      </c>
      <c r="N65" s="37" t="s">
        <v>39</v>
      </c>
      <c r="O65" s="37">
        <v>0</v>
      </c>
      <c r="P65" s="37">
        <v>1</v>
      </c>
      <c r="Q65" s="37">
        <v>5</v>
      </c>
      <c r="R65" s="37">
        <v>5</v>
      </c>
      <c r="S65" s="98"/>
      <c r="T65" s="70"/>
      <c r="U65" s="22">
        <v>9612</v>
      </c>
      <c r="V65" s="20">
        <v>9612</v>
      </c>
      <c r="W65" s="20">
        <v>0</v>
      </c>
      <c r="X65" s="20">
        <v>0</v>
      </c>
      <c r="Y65" s="20">
        <v>0</v>
      </c>
      <c r="Z65" s="20">
        <v>0</v>
      </c>
      <c r="AA65" s="20">
        <f>U65+V65+W65+X65+Y65+Z65</f>
        <v>19224</v>
      </c>
      <c r="AB65" s="49">
        <v>2021</v>
      </c>
      <c r="AC65" s="44"/>
    </row>
    <row r="66" spans="2:29" ht="18" customHeight="1" x14ac:dyDescent="0.25">
      <c r="B66" s="37">
        <v>0</v>
      </c>
      <c r="C66" s="37">
        <v>4</v>
      </c>
      <c r="D66" s="37">
        <v>3</v>
      </c>
      <c r="E66" s="37">
        <v>0</v>
      </c>
      <c r="F66" s="37">
        <v>7</v>
      </c>
      <c r="G66" s="37">
        <v>0</v>
      </c>
      <c r="H66" s="37">
        <v>1</v>
      </c>
      <c r="I66" s="37">
        <v>0</v>
      </c>
      <c r="J66" s="37">
        <v>1</v>
      </c>
      <c r="K66" s="37">
        <v>1</v>
      </c>
      <c r="L66" s="37" t="s">
        <v>37</v>
      </c>
      <c r="M66" s="1">
        <v>2</v>
      </c>
      <c r="N66" s="1">
        <v>0</v>
      </c>
      <c r="O66" s="1">
        <v>0</v>
      </c>
      <c r="P66" s="1">
        <v>0</v>
      </c>
      <c r="Q66" s="1">
        <v>0</v>
      </c>
      <c r="R66" s="1">
        <v>5</v>
      </c>
      <c r="S66" s="98"/>
      <c r="T66" s="70"/>
      <c r="U66" s="22">
        <v>76158.5</v>
      </c>
      <c r="V66" s="20">
        <v>99472.6</v>
      </c>
      <c r="W66" s="20">
        <v>0</v>
      </c>
      <c r="X66" s="20">
        <v>0</v>
      </c>
      <c r="Y66" s="20">
        <v>0</v>
      </c>
      <c r="Z66" s="20">
        <v>0</v>
      </c>
      <c r="AA66" s="20">
        <f>U66+V66+W66+X66+Y66+Z66</f>
        <v>175631.1</v>
      </c>
      <c r="AB66" s="49">
        <v>2022</v>
      </c>
      <c r="AC66" s="44"/>
    </row>
    <row r="67" spans="2:29" ht="23.25" customHeight="1" x14ac:dyDescent="0.25">
      <c r="B67" s="37">
        <v>0</v>
      </c>
      <c r="C67" s="37">
        <v>4</v>
      </c>
      <c r="D67" s="37">
        <v>3</v>
      </c>
      <c r="E67" s="37">
        <v>0</v>
      </c>
      <c r="F67" s="37">
        <v>7</v>
      </c>
      <c r="G67" s="37">
        <v>0</v>
      </c>
      <c r="H67" s="37">
        <v>1</v>
      </c>
      <c r="I67" s="37">
        <v>0</v>
      </c>
      <c r="J67" s="37">
        <v>1</v>
      </c>
      <c r="K67" s="37">
        <v>1</v>
      </c>
      <c r="L67" s="37" t="s">
        <v>37</v>
      </c>
      <c r="M67" s="37">
        <v>2</v>
      </c>
      <c r="N67" s="37">
        <v>1</v>
      </c>
      <c r="O67" s="37">
        <v>0</v>
      </c>
      <c r="P67" s="37">
        <v>1</v>
      </c>
      <c r="Q67" s="37">
        <v>5</v>
      </c>
      <c r="R67" s="37">
        <v>5</v>
      </c>
      <c r="S67" s="99"/>
      <c r="T67" s="62"/>
      <c r="U67" s="22">
        <v>38448</v>
      </c>
      <c r="V67" s="20">
        <v>38448</v>
      </c>
      <c r="W67" s="20">
        <v>0</v>
      </c>
      <c r="X67" s="20">
        <v>0</v>
      </c>
      <c r="Y67" s="20">
        <v>0</v>
      </c>
      <c r="Z67" s="20">
        <v>0</v>
      </c>
      <c r="AA67" s="20">
        <f>U67+V67+W67+X67+Y67+Z67</f>
        <v>76896</v>
      </c>
      <c r="AB67" s="49">
        <v>2021</v>
      </c>
      <c r="AC67" s="44"/>
    </row>
    <row r="68" spans="2:29" ht="37.5" customHeight="1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46" t="s">
        <v>154</v>
      </c>
      <c r="T68" s="49" t="s">
        <v>36</v>
      </c>
      <c r="U68" s="49">
        <v>0</v>
      </c>
      <c r="V68" s="49">
        <v>190</v>
      </c>
      <c r="W68" s="49">
        <v>0</v>
      </c>
      <c r="X68" s="49">
        <v>0</v>
      </c>
      <c r="Y68" s="49">
        <v>0</v>
      </c>
      <c r="Z68" s="49">
        <v>0</v>
      </c>
      <c r="AA68" s="49">
        <v>190</v>
      </c>
      <c r="AB68" s="49">
        <v>2022</v>
      </c>
      <c r="AC68" s="44"/>
    </row>
    <row r="69" spans="2:29" ht="22.5" customHeight="1" x14ac:dyDescent="0.25">
      <c r="B69" s="1">
        <v>0</v>
      </c>
      <c r="C69" s="1">
        <v>4</v>
      </c>
      <c r="D69" s="1">
        <v>3</v>
      </c>
      <c r="E69" s="1">
        <v>0</v>
      </c>
      <c r="F69" s="1">
        <v>7</v>
      </c>
      <c r="G69" s="1">
        <v>0</v>
      </c>
      <c r="H69" s="1">
        <v>1</v>
      </c>
      <c r="I69" s="1">
        <v>0</v>
      </c>
      <c r="J69" s="1">
        <v>1</v>
      </c>
      <c r="K69" s="1">
        <v>1</v>
      </c>
      <c r="L69" s="1" t="s">
        <v>37</v>
      </c>
      <c r="M69" s="1">
        <v>2</v>
      </c>
      <c r="N69" s="1">
        <v>0</v>
      </c>
      <c r="O69" s="1">
        <v>0</v>
      </c>
      <c r="P69" s="1">
        <v>0</v>
      </c>
      <c r="Q69" s="1">
        <v>0</v>
      </c>
      <c r="R69" s="1">
        <v>1</v>
      </c>
      <c r="S69" s="71" t="s">
        <v>171</v>
      </c>
      <c r="T69" s="69" t="s">
        <v>13</v>
      </c>
      <c r="U69" s="20">
        <v>32481.5</v>
      </c>
      <c r="V69" s="23">
        <v>0</v>
      </c>
      <c r="W69" s="23">
        <v>0</v>
      </c>
      <c r="X69" s="23">
        <v>0</v>
      </c>
      <c r="Y69" s="23">
        <v>0</v>
      </c>
      <c r="Z69" s="23">
        <v>0</v>
      </c>
      <c r="AA69" s="20">
        <f>U69+V69+W69+X69+Y69+Z69</f>
        <v>32481.5</v>
      </c>
      <c r="AB69" s="49">
        <v>2021</v>
      </c>
      <c r="AC69" s="44"/>
    </row>
    <row r="70" spans="2:29" ht="21" customHeight="1" x14ac:dyDescent="0.25">
      <c r="B70" s="1">
        <v>0</v>
      </c>
      <c r="C70" s="1">
        <v>4</v>
      </c>
      <c r="D70" s="1">
        <v>3</v>
      </c>
      <c r="E70" s="1">
        <v>0</v>
      </c>
      <c r="F70" s="1">
        <v>7</v>
      </c>
      <c r="G70" s="1">
        <v>0</v>
      </c>
      <c r="H70" s="1">
        <v>1</v>
      </c>
      <c r="I70" s="1">
        <v>0</v>
      </c>
      <c r="J70" s="1">
        <v>1</v>
      </c>
      <c r="K70" s="1">
        <v>1</v>
      </c>
      <c r="L70" s="1" t="s">
        <v>37</v>
      </c>
      <c r="M70" s="1">
        <v>2</v>
      </c>
      <c r="N70" s="1">
        <v>5</v>
      </c>
      <c r="O70" s="1">
        <v>1</v>
      </c>
      <c r="P70" s="1">
        <v>5</v>
      </c>
      <c r="Q70" s="1">
        <v>9</v>
      </c>
      <c r="R70" s="1">
        <v>1</v>
      </c>
      <c r="S70" s="73"/>
      <c r="T70" s="70"/>
      <c r="U70" s="20">
        <v>846.4</v>
      </c>
      <c r="V70" s="23">
        <v>0</v>
      </c>
      <c r="W70" s="23">
        <v>0</v>
      </c>
      <c r="X70" s="23">
        <v>0</v>
      </c>
      <c r="Y70" s="23">
        <v>0</v>
      </c>
      <c r="Z70" s="23">
        <v>0</v>
      </c>
      <c r="AA70" s="20">
        <f>U70+V70+W70+X70+Y70+Z70</f>
        <v>846.4</v>
      </c>
      <c r="AB70" s="49">
        <v>2021</v>
      </c>
      <c r="AC70" s="44"/>
    </row>
    <row r="71" spans="2:29" ht="20.25" customHeight="1" x14ac:dyDescent="0.25">
      <c r="B71" s="1">
        <v>0</v>
      </c>
      <c r="C71" s="1">
        <v>4</v>
      </c>
      <c r="D71" s="1">
        <v>3</v>
      </c>
      <c r="E71" s="1">
        <v>0</v>
      </c>
      <c r="F71" s="1">
        <v>7</v>
      </c>
      <c r="G71" s="1">
        <v>0</v>
      </c>
      <c r="H71" s="1">
        <v>1</v>
      </c>
      <c r="I71" s="1">
        <v>0</v>
      </c>
      <c r="J71" s="1">
        <v>1</v>
      </c>
      <c r="K71" s="1">
        <v>1</v>
      </c>
      <c r="L71" s="1" t="s">
        <v>37</v>
      </c>
      <c r="M71" s="1">
        <v>2</v>
      </c>
      <c r="N71" s="1">
        <v>1</v>
      </c>
      <c r="O71" s="1">
        <v>0</v>
      </c>
      <c r="P71" s="1">
        <v>1</v>
      </c>
      <c r="Q71" s="1">
        <v>5</v>
      </c>
      <c r="R71" s="1">
        <v>1</v>
      </c>
      <c r="S71" s="73"/>
      <c r="T71" s="70"/>
      <c r="U71" s="21">
        <v>28248.1</v>
      </c>
      <c r="V71" s="23">
        <v>0</v>
      </c>
      <c r="W71" s="23">
        <v>0</v>
      </c>
      <c r="X71" s="23">
        <v>0</v>
      </c>
      <c r="Y71" s="23">
        <v>0</v>
      </c>
      <c r="Z71" s="23">
        <v>0</v>
      </c>
      <c r="AA71" s="20">
        <f>U71+V71+W71+X71+Y71+Z71</f>
        <v>28248.1</v>
      </c>
      <c r="AB71" s="49">
        <v>2021</v>
      </c>
      <c r="AC71" s="44"/>
    </row>
    <row r="72" spans="2:29" ht="20.25" customHeight="1" x14ac:dyDescent="0.25">
      <c r="B72" s="1">
        <v>0</v>
      </c>
      <c r="C72" s="1">
        <v>4</v>
      </c>
      <c r="D72" s="1">
        <v>3</v>
      </c>
      <c r="E72" s="1">
        <v>0</v>
      </c>
      <c r="F72" s="1">
        <v>7</v>
      </c>
      <c r="G72" s="1">
        <v>0</v>
      </c>
      <c r="H72" s="1">
        <v>1</v>
      </c>
      <c r="I72" s="1">
        <v>0</v>
      </c>
      <c r="J72" s="1">
        <v>1</v>
      </c>
      <c r="K72" s="1">
        <v>1</v>
      </c>
      <c r="L72" s="1" t="s">
        <v>38</v>
      </c>
      <c r="M72" s="1">
        <v>2</v>
      </c>
      <c r="N72" s="1" t="s">
        <v>39</v>
      </c>
      <c r="O72" s="1">
        <v>0</v>
      </c>
      <c r="P72" s="1">
        <v>1</v>
      </c>
      <c r="Q72" s="1">
        <v>5</v>
      </c>
      <c r="R72" s="1">
        <v>1</v>
      </c>
      <c r="S72" s="72"/>
      <c r="T72" s="62"/>
      <c r="U72" s="20">
        <v>7062.1</v>
      </c>
      <c r="V72" s="23">
        <v>0</v>
      </c>
      <c r="W72" s="23">
        <v>0</v>
      </c>
      <c r="X72" s="23">
        <v>0</v>
      </c>
      <c r="Y72" s="23">
        <v>0</v>
      </c>
      <c r="Z72" s="23">
        <v>0</v>
      </c>
      <c r="AA72" s="20">
        <f>U72+V72+W72+X72+Y72+Z72</f>
        <v>7062.1</v>
      </c>
      <c r="AB72" s="49">
        <v>2021</v>
      </c>
      <c r="AC72" s="44"/>
    </row>
    <row r="73" spans="2:29" ht="39.75" customHeight="1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46" t="s">
        <v>154</v>
      </c>
      <c r="T73" s="49" t="s">
        <v>36</v>
      </c>
      <c r="U73" s="49">
        <v>150</v>
      </c>
      <c r="V73" s="49">
        <v>0</v>
      </c>
      <c r="W73" s="49">
        <v>0</v>
      </c>
      <c r="X73" s="49">
        <v>0</v>
      </c>
      <c r="Y73" s="49">
        <v>0</v>
      </c>
      <c r="Z73" s="49">
        <v>0</v>
      </c>
      <c r="AA73" s="49">
        <v>150</v>
      </c>
      <c r="AB73" s="49">
        <v>2021</v>
      </c>
      <c r="AC73" s="44"/>
    </row>
    <row r="74" spans="2:29" ht="39.75" customHeight="1" x14ac:dyDescent="0.25">
      <c r="B74" s="1">
        <v>0</v>
      </c>
      <c r="C74" s="1">
        <v>4</v>
      </c>
      <c r="D74" s="1">
        <v>3</v>
      </c>
      <c r="E74" s="1">
        <v>0</v>
      </c>
      <c r="F74" s="1">
        <v>7</v>
      </c>
      <c r="G74" s="1">
        <v>0</v>
      </c>
      <c r="H74" s="1">
        <v>1</v>
      </c>
      <c r="I74" s="1">
        <v>0</v>
      </c>
      <c r="J74" s="1">
        <v>1</v>
      </c>
      <c r="K74" s="1">
        <v>1</v>
      </c>
      <c r="L74" s="1" t="s">
        <v>38</v>
      </c>
      <c r="M74" s="1">
        <v>2</v>
      </c>
      <c r="N74" s="1">
        <v>0</v>
      </c>
      <c r="O74" s="1">
        <v>0</v>
      </c>
      <c r="P74" s="1">
        <v>0</v>
      </c>
      <c r="Q74" s="1">
        <v>0</v>
      </c>
      <c r="R74" s="1">
        <v>8</v>
      </c>
      <c r="S74" s="46" t="s">
        <v>183</v>
      </c>
      <c r="T74" s="49" t="s">
        <v>13</v>
      </c>
      <c r="U74" s="16">
        <v>0</v>
      </c>
      <c r="V74" s="16">
        <v>0</v>
      </c>
      <c r="W74" s="20">
        <v>6497.4</v>
      </c>
      <c r="X74" s="20">
        <v>10760</v>
      </c>
      <c r="Y74" s="16">
        <v>0</v>
      </c>
      <c r="Z74" s="16">
        <v>0</v>
      </c>
      <c r="AA74" s="20">
        <f t="shared" ref="AA74:AA79" si="9">U74+V74+W74+X74+Y74+Z74</f>
        <v>17257.400000000001</v>
      </c>
      <c r="AB74" s="49">
        <v>2024</v>
      </c>
      <c r="AC74" s="44"/>
    </row>
    <row r="75" spans="2:29" ht="39.75" customHeight="1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52" t="s">
        <v>187</v>
      </c>
      <c r="T75" s="51" t="s">
        <v>28</v>
      </c>
      <c r="U75" s="38">
        <v>0</v>
      </c>
      <c r="V75" s="38">
        <v>0</v>
      </c>
      <c r="W75" s="49">
        <v>1</v>
      </c>
      <c r="X75" s="38">
        <v>0</v>
      </c>
      <c r="Y75" s="38">
        <v>0</v>
      </c>
      <c r="Z75" s="38">
        <v>0</v>
      </c>
      <c r="AA75" s="19">
        <v>1</v>
      </c>
      <c r="AB75" s="49">
        <v>2023</v>
      </c>
      <c r="AC75" s="44"/>
    </row>
    <row r="76" spans="2:29" ht="39.75" customHeight="1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46" t="s">
        <v>185</v>
      </c>
      <c r="T76" s="49" t="s">
        <v>36</v>
      </c>
      <c r="U76" s="49">
        <v>0</v>
      </c>
      <c r="V76" s="49">
        <v>0</v>
      </c>
      <c r="W76" s="49">
        <v>0</v>
      </c>
      <c r="X76" s="49">
        <v>0</v>
      </c>
      <c r="Y76" s="49">
        <v>0</v>
      </c>
      <c r="Z76" s="49">
        <v>100</v>
      </c>
      <c r="AA76" s="19">
        <f t="shared" si="9"/>
        <v>100</v>
      </c>
      <c r="AB76" s="49">
        <v>2026</v>
      </c>
      <c r="AC76" s="44"/>
    </row>
    <row r="77" spans="2:29" ht="39.75" customHeight="1" x14ac:dyDescent="0.25">
      <c r="B77" s="1">
        <v>0</v>
      </c>
      <c r="C77" s="1">
        <v>4</v>
      </c>
      <c r="D77" s="1">
        <v>3</v>
      </c>
      <c r="E77" s="1">
        <v>0</v>
      </c>
      <c r="F77" s="1">
        <v>7</v>
      </c>
      <c r="G77" s="1">
        <v>0</v>
      </c>
      <c r="H77" s="1">
        <v>1</v>
      </c>
      <c r="I77" s="1">
        <v>0</v>
      </c>
      <c r="J77" s="1">
        <v>1</v>
      </c>
      <c r="K77" s="1">
        <v>1</v>
      </c>
      <c r="L77" s="1" t="s">
        <v>38</v>
      </c>
      <c r="M77" s="1">
        <v>2</v>
      </c>
      <c r="N77" s="1">
        <v>0</v>
      </c>
      <c r="O77" s="1">
        <v>0</v>
      </c>
      <c r="P77" s="1">
        <v>0</v>
      </c>
      <c r="Q77" s="1">
        <v>0</v>
      </c>
      <c r="R77" s="1">
        <v>7</v>
      </c>
      <c r="S77" s="46" t="s">
        <v>184</v>
      </c>
      <c r="T77" s="49" t="s">
        <v>13</v>
      </c>
      <c r="U77" s="16">
        <v>0</v>
      </c>
      <c r="V77" s="16">
        <v>0</v>
      </c>
      <c r="W77" s="20">
        <v>6246.4</v>
      </c>
      <c r="X77" s="16">
        <v>0</v>
      </c>
      <c r="Y77" s="16">
        <v>0</v>
      </c>
      <c r="Z77" s="16">
        <v>0</v>
      </c>
      <c r="AA77" s="20">
        <f t="shared" si="9"/>
        <v>6246.4</v>
      </c>
      <c r="AB77" s="49">
        <v>2026</v>
      </c>
      <c r="AC77" s="44"/>
    </row>
    <row r="78" spans="2:29" ht="39.75" customHeight="1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52" t="s">
        <v>187</v>
      </c>
      <c r="T78" s="51" t="s">
        <v>28</v>
      </c>
      <c r="U78" s="38">
        <v>0</v>
      </c>
      <c r="V78" s="38">
        <v>0</v>
      </c>
      <c r="W78" s="38">
        <v>1</v>
      </c>
      <c r="X78" s="38">
        <v>0</v>
      </c>
      <c r="Y78" s="38">
        <v>0</v>
      </c>
      <c r="Z78" s="38">
        <v>0</v>
      </c>
      <c r="AA78" s="19">
        <v>1</v>
      </c>
      <c r="AB78" s="49">
        <v>2023</v>
      </c>
      <c r="AC78" s="44"/>
    </row>
    <row r="79" spans="2:29" ht="39.75" customHeight="1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46" t="s">
        <v>185</v>
      </c>
      <c r="T79" s="49" t="s">
        <v>36</v>
      </c>
      <c r="U79" s="49">
        <v>0</v>
      </c>
      <c r="V79" s="49">
        <v>0</v>
      </c>
      <c r="W79" s="49">
        <v>0</v>
      </c>
      <c r="X79" s="49">
        <v>0</v>
      </c>
      <c r="Y79" s="49">
        <v>0</v>
      </c>
      <c r="Z79" s="49">
        <v>220</v>
      </c>
      <c r="AA79" s="19">
        <f t="shared" si="9"/>
        <v>220</v>
      </c>
      <c r="AB79" s="49">
        <v>2026</v>
      </c>
      <c r="AC79" s="44"/>
    </row>
    <row r="80" spans="2:29" ht="28.5" customHeight="1" x14ac:dyDescent="0.25">
      <c r="B80" s="1">
        <v>0</v>
      </c>
      <c r="C80" s="1">
        <v>1</v>
      </c>
      <c r="D80" s="1">
        <v>1</v>
      </c>
      <c r="E80" s="1">
        <v>0</v>
      </c>
      <c r="F80" s="1">
        <v>7</v>
      </c>
      <c r="G80" s="1">
        <v>0</v>
      </c>
      <c r="H80" s="1">
        <v>0</v>
      </c>
      <c r="I80" s="1">
        <v>0</v>
      </c>
      <c r="J80" s="1">
        <v>1</v>
      </c>
      <c r="K80" s="1">
        <v>2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5" t="s">
        <v>40</v>
      </c>
      <c r="T80" s="6" t="s">
        <v>13</v>
      </c>
      <c r="U80" s="15">
        <f>U81+U96+U104+U116+U123</f>
        <v>2878108.3999999994</v>
      </c>
      <c r="V80" s="15">
        <f>V81+V96+V104+V116+V123+V151+V158</f>
        <v>2722349.5999999996</v>
      </c>
      <c r="W80" s="15">
        <f t="shared" ref="W80:AA80" si="10">W81+W96+W104+W116+W123+W151+W158</f>
        <v>2718444.2</v>
      </c>
      <c r="X80" s="15">
        <f t="shared" si="10"/>
        <v>2610795.2000000002</v>
      </c>
      <c r="Y80" s="15">
        <f t="shared" si="10"/>
        <v>2619652.0999999996</v>
      </c>
      <c r="Z80" s="15">
        <f t="shared" si="10"/>
        <v>2619652.0999999996</v>
      </c>
      <c r="AA80" s="15">
        <f t="shared" si="10"/>
        <v>16169001.600000003</v>
      </c>
      <c r="AB80" s="6">
        <v>2026</v>
      </c>
      <c r="AC80" s="44"/>
    </row>
    <row r="81" spans="2:29" ht="31.5" customHeight="1" x14ac:dyDescent="0.25">
      <c r="B81" s="1">
        <v>0</v>
      </c>
      <c r="C81" s="1">
        <v>1</v>
      </c>
      <c r="D81" s="1">
        <v>1</v>
      </c>
      <c r="E81" s="1">
        <v>0</v>
      </c>
      <c r="F81" s="1">
        <v>7</v>
      </c>
      <c r="G81" s="1">
        <v>0</v>
      </c>
      <c r="H81" s="1">
        <v>2</v>
      </c>
      <c r="I81" s="1">
        <v>0</v>
      </c>
      <c r="J81" s="1">
        <v>1</v>
      </c>
      <c r="K81" s="1">
        <v>2</v>
      </c>
      <c r="L81" s="1">
        <v>0</v>
      </c>
      <c r="M81" s="1">
        <v>1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5" t="s">
        <v>41</v>
      </c>
      <c r="T81" s="49" t="s">
        <v>13</v>
      </c>
      <c r="U81" s="15">
        <f>U83+U85+U86+U88</f>
        <v>2318394.1999999997</v>
      </c>
      <c r="V81" s="15">
        <f>V83+V85+V86+V88+V94</f>
        <v>2310382.6</v>
      </c>
      <c r="W81" s="15">
        <f t="shared" ref="W81:AA81" si="11">W83+W85+W86+W88+W94</f>
        <v>2308288.7000000002</v>
      </c>
      <c r="X81" s="15">
        <f t="shared" si="11"/>
        <v>2308288.7000000002</v>
      </c>
      <c r="Y81" s="15">
        <f t="shared" si="11"/>
        <v>2316666.2999999998</v>
      </c>
      <c r="Z81" s="15">
        <f t="shared" si="11"/>
        <v>2316666.2999999998</v>
      </c>
      <c r="AA81" s="15">
        <f t="shared" si="11"/>
        <v>13878686.800000003</v>
      </c>
      <c r="AB81" s="6">
        <v>2026</v>
      </c>
      <c r="AC81" s="44"/>
    </row>
    <row r="82" spans="2:29" ht="24" customHeight="1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46" t="s">
        <v>42</v>
      </c>
      <c r="T82" s="49" t="s">
        <v>28</v>
      </c>
      <c r="U82" s="49">
        <v>52</v>
      </c>
      <c r="V82" s="49">
        <v>52</v>
      </c>
      <c r="W82" s="49">
        <v>52</v>
      </c>
      <c r="X82" s="49">
        <v>52</v>
      </c>
      <c r="Y82" s="49">
        <v>52</v>
      </c>
      <c r="Z82" s="49">
        <v>52</v>
      </c>
      <c r="AA82" s="49">
        <v>52</v>
      </c>
      <c r="AB82" s="49">
        <v>2026</v>
      </c>
      <c r="AC82" s="44"/>
    </row>
    <row r="83" spans="2:29" ht="61.5" customHeight="1" x14ac:dyDescent="0.25">
      <c r="B83" s="1">
        <v>0</v>
      </c>
      <c r="C83" s="1">
        <v>1</v>
      </c>
      <c r="D83" s="1">
        <v>1</v>
      </c>
      <c r="E83" s="1">
        <v>0</v>
      </c>
      <c r="F83" s="1">
        <v>7</v>
      </c>
      <c r="G83" s="1">
        <v>0</v>
      </c>
      <c r="H83" s="1">
        <v>2</v>
      </c>
      <c r="I83" s="1">
        <v>0</v>
      </c>
      <c r="J83" s="1">
        <v>1</v>
      </c>
      <c r="K83" s="1">
        <v>2</v>
      </c>
      <c r="L83" s="1">
        <v>0</v>
      </c>
      <c r="M83" s="1">
        <v>1</v>
      </c>
      <c r="N83" s="1">
        <v>9</v>
      </c>
      <c r="O83" s="1">
        <v>9</v>
      </c>
      <c r="P83" s="1">
        <v>9</v>
      </c>
      <c r="Q83" s="1">
        <v>9</v>
      </c>
      <c r="R83" s="1">
        <v>9</v>
      </c>
      <c r="S83" s="46" t="s">
        <v>166</v>
      </c>
      <c r="T83" s="49" t="s">
        <v>13</v>
      </c>
      <c r="U83" s="20">
        <v>242053.3</v>
      </c>
      <c r="V83" s="20">
        <v>251101</v>
      </c>
      <c r="W83" s="20">
        <v>250551</v>
      </c>
      <c r="X83" s="20">
        <v>250551</v>
      </c>
      <c r="Y83" s="20">
        <v>250551</v>
      </c>
      <c r="Z83" s="20">
        <v>250551</v>
      </c>
      <c r="AA83" s="20">
        <f>U83+V83+W83+X83+Y83+Z83</f>
        <v>1495358.3</v>
      </c>
      <c r="AB83" s="49">
        <v>2026</v>
      </c>
      <c r="AC83" s="44"/>
    </row>
    <row r="84" spans="2:29" ht="37.5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46" t="s">
        <v>43</v>
      </c>
      <c r="T84" s="49" t="s">
        <v>28</v>
      </c>
      <c r="U84" s="49">
        <v>52</v>
      </c>
      <c r="V84" s="49">
        <v>52</v>
      </c>
      <c r="W84" s="49">
        <v>52</v>
      </c>
      <c r="X84" s="49">
        <v>52</v>
      </c>
      <c r="Y84" s="49">
        <v>52</v>
      </c>
      <c r="Z84" s="49">
        <v>52</v>
      </c>
      <c r="AA84" s="49">
        <v>52</v>
      </c>
      <c r="AB84" s="49">
        <v>2026</v>
      </c>
      <c r="AC84" s="44"/>
    </row>
    <row r="85" spans="2:29" ht="58.5" customHeight="1" x14ac:dyDescent="0.25">
      <c r="B85" s="39">
        <v>0</v>
      </c>
      <c r="C85" s="39">
        <v>1</v>
      </c>
      <c r="D85" s="39">
        <v>1</v>
      </c>
      <c r="E85" s="39">
        <v>0</v>
      </c>
      <c r="F85" s="39">
        <v>7</v>
      </c>
      <c r="G85" s="39">
        <v>0</v>
      </c>
      <c r="H85" s="39">
        <v>2</v>
      </c>
      <c r="I85" s="39">
        <v>0</v>
      </c>
      <c r="J85" s="39">
        <v>1</v>
      </c>
      <c r="K85" s="39">
        <v>2</v>
      </c>
      <c r="L85" s="39">
        <v>0</v>
      </c>
      <c r="M85" s="39">
        <v>1</v>
      </c>
      <c r="N85" s="39">
        <v>1</v>
      </c>
      <c r="O85" s="39">
        <v>0</v>
      </c>
      <c r="P85" s="39">
        <v>7</v>
      </c>
      <c r="Q85" s="39">
        <v>5</v>
      </c>
      <c r="R85" s="39">
        <v>0</v>
      </c>
      <c r="S85" s="106" t="s">
        <v>167</v>
      </c>
      <c r="T85" s="103" t="s">
        <v>13</v>
      </c>
      <c r="U85" s="21">
        <v>1936768.1</v>
      </c>
      <c r="V85" s="21">
        <v>1909971.9</v>
      </c>
      <c r="W85" s="21">
        <v>1915481.2</v>
      </c>
      <c r="X85" s="21">
        <v>1915481.2</v>
      </c>
      <c r="Y85" s="21">
        <v>1923858.8</v>
      </c>
      <c r="Z85" s="21">
        <v>1923858.8</v>
      </c>
      <c r="AA85" s="21">
        <f>U85+V85+W85+X85+Y85+Z85</f>
        <v>11525420.000000002</v>
      </c>
      <c r="AB85" s="50">
        <v>2026</v>
      </c>
      <c r="AC85" s="44"/>
    </row>
    <row r="86" spans="2:29" ht="57" customHeight="1" x14ac:dyDescent="0.25">
      <c r="B86" s="39">
        <v>0</v>
      </c>
      <c r="C86" s="39">
        <v>1</v>
      </c>
      <c r="D86" s="39">
        <v>1</v>
      </c>
      <c r="E86" s="39">
        <v>1</v>
      </c>
      <c r="F86" s="39">
        <v>0</v>
      </c>
      <c r="G86" s="39">
        <v>0</v>
      </c>
      <c r="H86" s="39">
        <v>4</v>
      </c>
      <c r="I86" s="39">
        <v>0</v>
      </c>
      <c r="J86" s="39">
        <v>1</v>
      </c>
      <c r="K86" s="39">
        <v>2</v>
      </c>
      <c r="L86" s="39">
        <v>0</v>
      </c>
      <c r="M86" s="39">
        <v>1</v>
      </c>
      <c r="N86" s="39">
        <v>1</v>
      </c>
      <c r="O86" s="39">
        <v>0</v>
      </c>
      <c r="P86" s="39">
        <v>7</v>
      </c>
      <c r="Q86" s="39">
        <v>5</v>
      </c>
      <c r="R86" s="39">
        <v>0</v>
      </c>
      <c r="S86" s="107"/>
      <c r="T86" s="104"/>
      <c r="U86" s="21">
        <v>50.5</v>
      </c>
      <c r="V86" s="21">
        <v>17.5</v>
      </c>
      <c r="W86" s="21">
        <v>0</v>
      </c>
      <c r="X86" s="21">
        <v>0</v>
      </c>
      <c r="Y86" s="21">
        <v>0</v>
      </c>
      <c r="Z86" s="21">
        <v>0</v>
      </c>
      <c r="AA86" s="21">
        <f>U86+V86+W86+X86+Y86+Z86</f>
        <v>68</v>
      </c>
      <c r="AB86" s="50">
        <v>2022</v>
      </c>
      <c r="AC86" s="44"/>
    </row>
    <row r="87" spans="2:29" ht="37.5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46" t="s">
        <v>44</v>
      </c>
      <c r="T87" s="49" t="s">
        <v>28</v>
      </c>
      <c r="U87" s="49">
        <v>52</v>
      </c>
      <c r="V87" s="49">
        <v>52</v>
      </c>
      <c r="W87" s="49">
        <v>52</v>
      </c>
      <c r="X87" s="49">
        <v>52</v>
      </c>
      <c r="Y87" s="49">
        <v>52</v>
      </c>
      <c r="Z87" s="49">
        <v>52</v>
      </c>
      <c r="AA87" s="49">
        <v>52</v>
      </c>
      <c r="AB87" s="49">
        <v>2026</v>
      </c>
      <c r="AC87" s="44"/>
    </row>
    <row r="88" spans="2:29" ht="56.25" x14ac:dyDescent="0.25">
      <c r="B88" s="1">
        <v>0</v>
      </c>
      <c r="C88" s="1">
        <v>1</v>
      </c>
      <c r="D88" s="1">
        <v>1</v>
      </c>
      <c r="E88" s="1">
        <v>0</v>
      </c>
      <c r="F88" s="1">
        <v>7</v>
      </c>
      <c r="G88" s="1">
        <v>0</v>
      </c>
      <c r="H88" s="1">
        <v>2</v>
      </c>
      <c r="I88" s="1">
        <v>0</v>
      </c>
      <c r="J88" s="1">
        <v>1</v>
      </c>
      <c r="K88" s="1">
        <v>2</v>
      </c>
      <c r="L88" s="1">
        <v>0</v>
      </c>
      <c r="M88" s="1">
        <v>1</v>
      </c>
      <c r="N88" s="1">
        <v>5</v>
      </c>
      <c r="O88" s="1">
        <v>3</v>
      </c>
      <c r="P88" s="1">
        <v>0</v>
      </c>
      <c r="Q88" s="1">
        <v>3</v>
      </c>
      <c r="R88" s="1">
        <v>1</v>
      </c>
      <c r="S88" s="17" t="s">
        <v>127</v>
      </c>
      <c r="T88" s="49" t="s">
        <v>13</v>
      </c>
      <c r="U88" s="21">
        <v>139522.29999999999</v>
      </c>
      <c r="V88" s="21">
        <v>142256.5</v>
      </c>
      <c r="W88" s="21">
        <v>142256.5</v>
      </c>
      <c r="X88" s="21">
        <v>142256.5</v>
      </c>
      <c r="Y88" s="21">
        <v>142256.5</v>
      </c>
      <c r="Z88" s="21">
        <v>142256.5</v>
      </c>
      <c r="AA88" s="20">
        <f>U88+V88+W88+X88+Y88+Z88</f>
        <v>850804.8</v>
      </c>
      <c r="AB88" s="49">
        <v>2026</v>
      </c>
      <c r="AC88" s="44"/>
    </row>
    <row r="89" spans="2:29" ht="39" customHeight="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7" t="s">
        <v>124</v>
      </c>
      <c r="T89" s="50" t="s">
        <v>28</v>
      </c>
      <c r="U89" s="24">
        <v>1786</v>
      </c>
      <c r="V89" s="24">
        <v>1821</v>
      </c>
      <c r="W89" s="24">
        <v>1821</v>
      </c>
      <c r="X89" s="24">
        <v>1821</v>
      </c>
      <c r="Y89" s="24">
        <v>1821</v>
      </c>
      <c r="Z89" s="24">
        <v>1821</v>
      </c>
      <c r="AA89" s="24">
        <v>1821</v>
      </c>
      <c r="AB89" s="49">
        <v>2026</v>
      </c>
      <c r="AC89" s="44"/>
    </row>
    <row r="90" spans="2:29" ht="39" customHeight="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7" t="s">
        <v>188</v>
      </c>
      <c r="T90" s="50" t="s">
        <v>25</v>
      </c>
      <c r="U90" s="24">
        <v>0</v>
      </c>
      <c r="V90" s="24">
        <v>1668</v>
      </c>
      <c r="W90" s="24">
        <v>1668</v>
      </c>
      <c r="X90" s="24">
        <v>1668</v>
      </c>
      <c r="Y90" s="24">
        <v>1668</v>
      </c>
      <c r="Z90" s="24">
        <v>1668</v>
      </c>
      <c r="AA90" s="24">
        <f>U90+V90+W90+X90+Y90+Z90</f>
        <v>8340</v>
      </c>
      <c r="AB90" s="49">
        <v>2026</v>
      </c>
      <c r="AC90" s="44"/>
    </row>
    <row r="91" spans="2:29" ht="49.5" customHeight="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46" t="s">
        <v>128</v>
      </c>
      <c r="T91" s="49" t="s">
        <v>30</v>
      </c>
      <c r="U91" s="19">
        <v>1</v>
      </c>
      <c r="V91" s="19">
        <v>1</v>
      </c>
      <c r="W91" s="19">
        <v>1</v>
      </c>
      <c r="X91" s="19">
        <v>1</v>
      </c>
      <c r="Y91" s="19">
        <v>1</v>
      </c>
      <c r="Z91" s="19">
        <v>1</v>
      </c>
      <c r="AA91" s="19">
        <v>1</v>
      </c>
      <c r="AB91" s="49">
        <v>2026</v>
      </c>
      <c r="AC91" s="44"/>
    </row>
    <row r="92" spans="2:29" ht="56.25" customHeight="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46" t="s">
        <v>45</v>
      </c>
      <c r="T92" s="49" t="s">
        <v>17</v>
      </c>
      <c r="U92" s="16">
        <v>100</v>
      </c>
      <c r="V92" s="16">
        <v>100</v>
      </c>
      <c r="W92" s="16">
        <v>100</v>
      </c>
      <c r="X92" s="16">
        <v>100</v>
      </c>
      <c r="Y92" s="16">
        <v>100</v>
      </c>
      <c r="Z92" s="16">
        <v>100</v>
      </c>
      <c r="AA92" s="16">
        <v>100</v>
      </c>
      <c r="AB92" s="49">
        <v>2026</v>
      </c>
      <c r="AC92" s="44"/>
    </row>
    <row r="93" spans="2:29" ht="56.25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46" t="s">
        <v>46</v>
      </c>
      <c r="T93" s="49" t="s">
        <v>17</v>
      </c>
      <c r="U93" s="16">
        <v>100</v>
      </c>
      <c r="V93" s="16">
        <v>100</v>
      </c>
      <c r="W93" s="16">
        <v>100</v>
      </c>
      <c r="X93" s="16">
        <v>100</v>
      </c>
      <c r="Y93" s="16">
        <v>100</v>
      </c>
      <c r="Z93" s="16">
        <v>100</v>
      </c>
      <c r="AA93" s="31">
        <v>100</v>
      </c>
      <c r="AB93" s="47">
        <v>2026</v>
      </c>
      <c r="AC93" s="44"/>
    </row>
    <row r="94" spans="2:29" ht="42" customHeight="1" x14ac:dyDescent="0.25">
      <c r="B94" s="1">
        <v>0</v>
      </c>
      <c r="C94" s="1">
        <v>1</v>
      </c>
      <c r="D94" s="1">
        <v>1</v>
      </c>
      <c r="E94" s="1">
        <v>0</v>
      </c>
      <c r="F94" s="1">
        <v>7</v>
      </c>
      <c r="G94" s="1">
        <v>0</v>
      </c>
      <c r="H94" s="1">
        <v>2</v>
      </c>
      <c r="I94" s="1">
        <v>0</v>
      </c>
      <c r="J94" s="1">
        <v>1</v>
      </c>
      <c r="K94" s="1">
        <v>2</v>
      </c>
      <c r="L94" s="1">
        <v>0</v>
      </c>
      <c r="M94" s="1">
        <v>1</v>
      </c>
      <c r="N94" s="1">
        <v>9</v>
      </c>
      <c r="O94" s="1">
        <v>9</v>
      </c>
      <c r="P94" s="1">
        <v>9</v>
      </c>
      <c r="Q94" s="1">
        <v>9</v>
      </c>
      <c r="R94" s="1">
        <v>9</v>
      </c>
      <c r="S94" s="46" t="s">
        <v>201</v>
      </c>
      <c r="T94" s="50" t="s">
        <v>13</v>
      </c>
      <c r="U94" s="16">
        <v>0</v>
      </c>
      <c r="V94" s="21">
        <v>7035.7</v>
      </c>
      <c r="W94" s="16">
        <v>0</v>
      </c>
      <c r="X94" s="16">
        <v>0</v>
      </c>
      <c r="Y94" s="16">
        <v>0</v>
      </c>
      <c r="Z94" s="16">
        <v>0</v>
      </c>
      <c r="AA94" s="21">
        <f>U94+V94+W94+X94+Y94+Z94</f>
        <v>7035.7</v>
      </c>
      <c r="AB94" s="35">
        <v>2022</v>
      </c>
      <c r="AC94" s="44"/>
    </row>
    <row r="95" spans="2:29" ht="43.5" customHeight="1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59" t="s">
        <v>209</v>
      </c>
      <c r="T95" s="49" t="s">
        <v>28</v>
      </c>
      <c r="U95" s="38">
        <v>0</v>
      </c>
      <c r="V95" s="38">
        <v>14</v>
      </c>
      <c r="W95" s="38">
        <v>0</v>
      </c>
      <c r="X95" s="38">
        <v>0</v>
      </c>
      <c r="Y95" s="38">
        <v>0</v>
      </c>
      <c r="Z95" s="38">
        <v>0</v>
      </c>
      <c r="AA95" s="45">
        <v>14</v>
      </c>
      <c r="AB95" s="35">
        <v>2022</v>
      </c>
      <c r="AC95" s="44"/>
    </row>
    <row r="96" spans="2:29" ht="54" customHeight="1" x14ac:dyDescent="0.25">
      <c r="B96" s="1">
        <v>0</v>
      </c>
      <c r="C96" s="1">
        <v>0</v>
      </c>
      <c r="D96" s="1">
        <v>0</v>
      </c>
      <c r="E96" s="1">
        <v>0</v>
      </c>
      <c r="F96" s="1">
        <v>7</v>
      </c>
      <c r="G96" s="1">
        <v>0</v>
      </c>
      <c r="H96" s="1">
        <v>2</v>
      </c>
      <c r="I96" s="1">
        <v>0</v>
      </c>
      <c r="J96" s="1">
        <v>1</v>
      </c>
      <c r="K96" s="1">
        <v>2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7" t="s">
        <v>160</v>
      </c>
      <c r="T96" s="49" t="s">
        <v>13</v>
      </c>
      <c r="U96" s="15">
        <f>U98+U99+U101+U102</f>
        <v>282549.40000000002</v>
      </c>
      <c r="V96" s="15">
        <f t="shared" ref="V96:Z96" si="12">V98+V99+V101+V102</f>
        <v>3000</v>
      </c>
      <c r="W96" s="15">
        <f t="shared" si="12"/>
        <v>1500</v>
      </c>
      <c r="X96" s="15">
        <f t="shared" si="12"/>
        <v>0</v>
      </c>
      <c r="Y96" s="15">
        <f t="shared" si="12"/>
        <v>0</v>
      </c>
      <c r="Z96" s="15">
        <f t="shared" si="12"/>
        <v>0</v>
      </c>
      <c r="AA96" s="15">
        <f>AA98+AA99+AA101+AA102</f>
        <v>287049.40000000002</v>
      </c>
      <c r="AB96" s="33">
        <v>2026</v>
      </c>
      <c r="AC96" s="44"/>
    </row>
    <row r="97" spans="2:29" ht="37.5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46" t="s">
        <v>47</v>
      </c>
      <c r="T97" s="49" t="s">
        <v>17</v>
      </c>
      <c r="U97" s="16">
        <v>69.2</v>
      </c>
      <c r="V97" s="16">
        <v>69.2</v>
      </c>
      <c r="W97" s="16">
        <v>69.2</v>
      </c>
      <c r="X97" s="16">
        <v>69.2</v>
      </c>
      <c r="Y97" s="16">
        <v>69.2</v>
      </c>
      <c r="Z97" s="29">
        <v>69.2</v>
      </c>
      <c r="AA97" s="34">
        <v>69.2</v>
      </c>
      <c r="AB97" s="35">
        <v>2026</v>
      </c>
      <c r="AC97" s="44"/>
    </row>
    <row r="98" spans="2:29" ht="39.75" customHeight="1" x14ac:dyDescent="0.25">
      <c r="B98" s="1">
        <v>0</v>
      </c>
      <c r="C98" s="1">
        <v>1</v>
      </c>
      <c r="D98" s="1">
        <v>1</v>
      </c>
      <c r="E98" s="1">
        <v>0</v>
      </c>
      <c r="F98" s="1">
        <v>7</v>
      </c>
      <c r="G98" s="1">
        <v>0</v>
      </c>
      <c r="H98" s="1">
        <v>2</v>
      </c>
      <c r="I98" s="1">
        <v>0</v>
      </c>
      <c r="J98" s="1">
        <v>1</v>
      </c>
      <c r="K98" s="1">
        <v>2</v>
      </c>
      <c r="L98" s="1" t="s">
        <v>49</v>
      </c>
      <c r="M98" s="1">
        <v>1</v>
      </c>
      <c r="N98" s="1" t="s">
        <v>39</v>
      </c>
      <c r="O98" s="1">
        <v>0</v>
      </c>
      <c r="P98" s="1">
        <v>3</v>
      </c>
      <c r="Q98" s="1">
        <v>9</v>
      </c>
      <c r="R98" s="1">
        <v>0</v>
      </c>
      <c r="S98" s="66" t="s">
        <v>158</v>
      </c>
      <c r="T98" s="69" t="s">
        <v>13</v>
      </c>
      <c r="U98" s="20">
        <v>600</v>
      </c>
      <c r="V98" s="20">
        <v>600</v>
      </c>
      <c r="W98" s="20">
        <v>300</v>
      </c>
      <c r="X98" s="20">
        <v>0</v>
      </c>
      <c r="Y98" s="20">
        <v>0</v>
      </c>
      <c r="Z98" s="30">
        <v>0</v>
      </c>
      <c r="AA98" s="36">
        <f>U98+V98+W98+X98+Y98+Z98</f>
        <v>1500</v>
      </c>
      <c r="AB98" s="35">
        <v>2023</v>
      </c>
      <c r="AC98" s="44"/>
    </row>
    <row r="99" spans="2:29" ht="38.25" customHeight="1" x14ac:dyDescent="0.25">
      <c r="B99" s="1">
        <v>0</v>
      </c>
      <c r="C99" s="1">
        <v>1</v>
      </c>
      <c r="D99" s="1">
        <v>1</v>
      </c>
      <c r="E99" s="1">
        <v>0</v>
      </c>
      <c r="F99" s="1">
        <v>7</v>
      </c>
      <c r="G99" s="1">
        <v>0</v>
      </c>
      <c r="H99" s="1">
        <v>2</v>
      </c>
      <c r="I99" s="1">
        <v>0</v>
      </c>
      <c r="J99" s="1">
        <v>1</v>
      </c>
      <c r="K99" s="1">
        <v>2</v>
      </c>
      <c r="L99" s="1" t="s">
        <v>49</v>
      </c>
      <c r="M99" s="1">
        <v>1</v>
      </c>
      <c r="N99" s="1">
        <v>1</v>
      </c>
      <c r="O99" s="1">
        <v>0</v>
      </c>
      <c r="P99" s="1">
        <v>3</v>
      </c>
      <c r="Q99" s="1">
        <v>9</v>
      </c>
      <c r="R99" s="1">
        <v>0</v>
      </c>
      <c r="S99" s="68"/>
      <c r="T99" s="62"/>
      <c r="U99" s="20">
        <v>2400</v>
      </c>
      <c r="V99" s="20">
        <v>2400</v>
      </c>
      <c r="W99" s="20">
        <v>1200</v>
      </c>
      <c r="X99" s="20">
        <v>0</v>
      </c>
      <c r="Y99" s="20">
        <v>0</v>
      </c>
      <c r="Z99" s="20">
        <v>0</v>
      </c>
      <c r="AA99" s="32">
        <f>U99+V99+W99+X99+Y99+Z99</f>
        <v>6000</v>
      </c>
      <c r="AB99" s="48">
        <v>2023</v>
      </c>
      <c r="AC99" s="44"/>
    </row>
    <row r="100" spans="2:29" ht="58.5" customHeight="1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46" t="s">
        <v>162</v>
      </c>
      <c r="T100" s="49" t="s">
        <v>28</v>
      </c>
      <c r="U100" s="19">
        <v>2</v>
      </c>
      <c r="V100" s="19">
        <v>1</v>
      </c>
      <c r="W100" s="19">
        <v>1</v>
      </c>
      <c r="X100" s="19">
        <v>0</v>
      </c>
      <c r="Y100" s="19">
        <v>0</v>
      </c>
      <c r="Z100" s="19">
        <v>0</v>
      </c>
      <c r="AA100" s="19">
        <f>SUM(U100:Z100)</f>
        <v>4</v>
      </c>
      <c r="AB100" s="49">
        <v>2023</v>
      </c>
      <c r="AC100" s="44"/>
    </row>
    <row r="101" spans="2:29" ht="21.75" customHeight="1" x14ac:dyDescent="0.25">
      <c r="B101" s="1">
        <v>0</v>
      </c>
      <c r="C101" s="1">
        <v>4</v>
      </c>
      <c r="D101" s="1">
        <v>3</v>
      </c>
      <c r="E101" s="1">
        <v>0</v>
      </c>
      <c r="F101" s="1">
        <v>7</v>
      </c>
      <c r="G101" s="1">
        <v>0</v>
      </c>
      <c r="H101" s="1">
        <v>2</v>
      </c>
      <c r="I101" s="1">
        <v>0</v>
      </c>
      <c r="J101" s="1">
        <v>1</v>
      </c>
      <c r="K101" s="1">
        <v>2</v>
      </c>
      <c r="L101" s="1" t="s">
        <v>125</v>
      </c>
      <c r="M101" s="1">
        <v>1</v>
      </c>
      <c r="N101" s="1">
        <v>1</v>
      </c>
      <c r="O101" s="1">
        <v>0</v>
      </c>
      <c r="P101" s="1">
        <v>1</v>
      </c>
      <c r="Q101" s="1">
        <v>6</v>
      </c>
      <c r="R101" s="1">
        <v>2</v>
      </c>
      <c r="S101" s="105" t="s">
        <v>159</v>
      </c>
      <c r="T101" s="69" t="s">
        <v>13</v>
      </c>
      <c r="U101" s="20">
        <v>279279.40000000002</v>
      </c>
      <c r="V101" s="20">
        <v>0</v>
      </c>
      <c r="W101" s="20">
        <v>0</v>
      </c>
      <c r="X101" s="20">
        <v>0</v>
      </c>
      <c r="Y101" s="20">
        <v>0</v>
      </c>
      <c r="Z101" s="20">
        <v>0</v>
      </c>
      <c r="AA101" s="20">
        <f>U101+V101+W101+X101+Y101+Z101</f>
        <v>279279.40000000002</v>
      </c>
      <c r="AB101" s="49">
        <v>2021</v>
      </c>
      <c r="AC101" s="44"/>
    </row>
    <row r="102" spans="2:29" ht="20.25" customHeight="1" x14ac:dyDescent="0.25">
      <c r="B102" s="1">
        <v>0</v>
      </c>
      <c r="C102" s="1">
        <v>4</v>
      </c>
      <c r="D102" s="1">
        <v>3</v>
      </c>
      <c r="E102" s="1">
        <v>0</v>
      </c>
      <c r="F102" s="1">
        <v>7</v>
      </c>
      <c r="G102" s="1">
        <v>0</v>
      </c>
      <c r="H102" s="1">
        <v>2</v>
      </c>
      <c r="I102" s="1">
        <v>0</v>
      </c>
      <c r="J102" s="1">
        <v>1</v>
      </c>
      <c r="K102" s="1">
        <v>2</v>
      </c>
      <c r="L102" s="1" t="s">
        <v>125</v>
      </c>
      <c r="M102" s="1">
        <v>1</v>
      </c>
      <c r="N102" s="1">
        <v>0</v>
      </c>
      <c r="O102" s="1">
        <v>0</v>
      </c>
      <c r="P102" s="1">
        <v>0</v>
      </c>
      <c r="Q102" s="1">
        <v>0</v>
      </c>
      <c r="R102" s="1">
        <v>2</v>
      </c>
      <c r="S102" s="98"/>
      <c r="T102" s="70"/>
      <c r="U102" s="20">
        <v>270</v>
      </c>
      <c r="V102" s="20">
        <v>0</v>
      </c>
      <c r="W102" s="20">
        <v>0</v>
      </c>
      <c r="X102" s="20">
        <v>0</v>
      </c>
      <c r="Y102" s="20">
        <v>0</v>
      </c>
      <c r="Z102" s="20">
        <v>0</v>
      </c>
      <c r="AA102" s="20">
        <f>U102+V102+W102+X102+Y102+Z102</f>
        <v>270</v>
      </c>
      <c r="AB102" s="49">
        <v>2021</v>
      </c>
      <c r="AC102" s="44"/>
    </row>
    <row r="103" spans="2:29" ht="39" customHeight="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46" t="s">
        <v>48</v>
      </c>
      <c r="T103" s="49" t="s">
        <v>36</v>
      </c>
      <c r="U103" s="19">
        <v>1224</v>
      </c>
      <c r="V103" s="19">
        <v>0</v>
      </c>
      <c r="W103" s="19">
        <v>0</v>
      </c>
      <c r="X103" s="19">
        <v>0</v>
      </c>
      <c r="Y103" s="19">
        <v>0</v>
      </c>
      <c r="Z103" s="19">
        <v>0</v>
      </c>
      <c r="AA103" s="19">
        <v>1224</v>
      </c>
      <c r="AB103" s="49">
        <v>2021</v>
      </c>
      <c r="AC103" s="44"/>
    </row>
    <row r="104" spans="2:29" ht="38.25" customHeight="1" x14ac:dyDescent="0.25">
      <c r="B104" s="1">
        <v>0</v>
      </c>
      <c r="C104" s="1">
        <v>1</v>
      </c>
      <c r="D104" s="1">
        <v>1</v>
      </c>
      <c r="E104" s="1">
        <v>0</v>
      </c>
      <c r="F104" s="1">
        <v>7</v>
      </c>
      <c r="G104" s="1">
        <v>0</v>
      </c>
      <c r="H104" s="1">
        <v>9</v>
      </c>
      <c r="I104" s="1">
        <v>0</v>
      </c>
      <c r="J104" s="1">
        <v>1</v>
      </c>
      <c r="K104" s="1">
        <v>2</v>
      </c>
      <c r="L104" s="1">
        <v>0</v>
      </c>
      <c r="M104" s="1">
        <v>3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5" t="s">
        <v>50</v>
      </c>
      <c r="T104" s="49" t="s">
        <v>13</v>
      </c>
      <c r="U104" s="15">
        <f>U107+U109+U111</f>
        <v>155</v>
      </c>
      <c r="V104" s="15">
        <f t="shared" ref="V104:AA104" si="13">V107+V109+V111</f>
        <v>159.4</v>
      </c>
      <c r="W104" s="15">
        <f t="shared" si="13"/>
        <v>159.4</v>
      </c>
      <c r="X104" s="15">
        <f t="shared" si="13"/>
        <v>159.4</v>
      </c>
      <c r="Y104" s="15">
        <f t="shared" si="13"/>
        <v>159.4</v>
      </c>
      <c r="Z104" s="15">
        <f t="shared" si="13"/>
        <v>159.4</v>
      </c>
      <c r="AA104" s="15">
        <f t="shared" si="13"/>
        <v>952</v>
      </c>
      <c r="AB104" s="49">
        <v>2026</v>
      </c>
      <c r="AC104" s="44"/>
    </row>
    <row r="105" spans="2:29" ht="37.5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46" t="s">
        <v>51</v>
      </c>
      <c r="T105" s="49" t="s">
        <v>17</v>
      </c>
      <c r="U105" s="16">
        <v>95.8</v>
      </c>
      <c r="V105" s="16">
        <v>99.5</v>
      </c>
      <c r="W105" s="16">
        <v>99.5</v>
      </c>
      <c r="X105" s="16">
        <v>99.5</v>
      </c>
      <c r="Y105" s="16">
        <v>99.5</v>
      </c>
      <c r="Z105" s="16">
        <v>99.5</v>
      </c>
      <c r="AA105" s="16">
        <v>99.5</v>
      </c>
      <c r="AB105" s="49">
        <v>2026</v>
      </c>
      <c r="AC105" s="44"/>
    </row>
    <row r="106" spans="2:29" ht="39.75" customHeight="1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46" t="s">
        <v>52</v>
      </c>
      <c r="T106" s="49" t="s">
        <v>17</v>
      </c>
      <c r="U106" s="16">
        <v>96.4</v>
      </c>
      <c r="V106" s="16">
        <v>97.9</v>
      </c>
      <c r="W106" s="16">
        <v>97.9</v>
      </c>
      <c r="X106" s="16">
        <v>97.9</v>
      </c>
      <c r="Y106" s="16">
        <v>97.9</v>
      </c>
      <c r="Z106" s="16">
        <v>97.9</v>
      </c>
      <c r="AA106" s="16">
        <v>97.9</v>
      </c>
      <c r="AB106" s="49">
        <v>2026</v>
      </c>
      <c r="AC106" s="44"/>
    </row>
    <row r="107" spans="2:29" ht="37.5" x14ac:dyDescent="0.25">
      <c r="B107" s="1">
        <v>0</v>
      </c>
      <c r="C107" s="1">
        <v>1</v>
      </c>
      <c r="D107" s="1">
        <v>1</v>
      </c>
      <c r="E107" s="1">
        <v>0</v>
      </c>
      <c r="F107" s="1">
        <v>7</v>
      </c>
      <c r="G107" s="1">
        <v>0</v>
      </c>
      <c r="H107" s="1">
        <v>9</v>
      </c>
      <c r="I107" s="1">
        <v>0</v>
      </c>
      <c r="J107" s="1">
        <v>1</v>
      </c>
      <c r="K107" s="1">
        <v>2</v>
      </c>
      <c r="L107" s="1">
        <v>0</v>
      </c>
      <c r="M107" s="1">
        <v>3</v>
      </c>
      <c r="N107" s="1">
        <v>9</v>
      </c>
      <c r="O107" s="1">
        <v>9</v>
      </c>
      <c r="P107" s="1">
        <v>9</v>
      </c>
      <c r="Q107" s="1">
        <v>9</v>
      </c>
      <c r="R107" s="1">
        <v>9</v>
      </c>
      <c r="S107" s="46" t="s">
        <v>53</v>
      </c>
      <c r="T107" s="49" t="s">
        <v>13</v>
      </c>
      <c r="U107" s="20">
        <v>70</v>
      </c>
      <c r="V107" s="20">
        <v>74.400000000000006</v>
      </c>
      <c r="W107" s="20">
        <v>74.400000000000006</v>
      </c>
      <c r="X107" s="20">
        <v>74.400000000000006</v>
      </c>
      <c r="Y107" s="20">
        <v>74.400000000000006</v>
      </c>
      <c r="Z107" s="20">
        <v>74.400000000000006</v>
      </c>
      <c r="AA107" s="20">
        <f>U107+V107+W107+X107+Y107+Z107</f>
        <v>442</v>
      </c>
      <c r="AB107" s="49">
        <v>2026</v>
      </c>
      <c r="AC107" s="44"/>
    </row>
    <row r="108" spans="2:29" ht="39.75" customHeight="1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46" t="s">
        <v>54</v>
      </c>
      <c r="T108" s="49" t="s">
        <v>28</v>
      </c>
      <c r="U108" s="49">
        <v>13</v>
      </c>
      <c r="V108" s="49">
        <v>14</v>
      </c>
      <c r="W108" s="49">
        <v>14</v>
      </c>
      <c r="X108" s="49">
        <v>14</v>
      </c>
      <c r="Y108" s="49">
        <v>14</v>
      </c>
      <c r="Z108" s="49">
        <v>14</v>
      </c>
      <c r="AA108" s="49">
        <v>14</v>
      </c>
      <c r="AB108" s="49">
        <v>2026</v>
      </c>
      <c r="AC108" s="44"/>
    </row>
    <row r="109" spans="2:29" ht="37.5" x14ac:dyDescent="0.25">
      <c r="B109" s="1">
        <v>0</v>
      </c>
      <c r="C109" s="1">
        <v>1</v>
      </c>
      <c r="D109" s="1">
        <v>1</v>
      </c>
      <c r="E109" s="1">
        <v>0</v>
      </c>
      <c r="F109" s="1">
        <v>7</v>
      </c>
      <c r="G109" s="1">
        <v>0</v>
      </c>
      <c r="H109" s="1">
        <v>9</v>
      </c>
      <c r="I109" s="1">
        <v>0</v>
      </c>
      <c r="J109" s="1">
        <v>1</v>
      </c>
      <c r="K109" s="1">
        <v>2</v>
      </c>
      <c r="L109" s="1">
        <v>0</v>
      </c>
      <c r="M109" s="1">
        <v>3</v>
      </c>
      <c r="N109" s="1">
        <v>9</v>
      </c>
      <c r="O109" s="1">
        <v>9</v>
      </c>
      <c r="P109" s="1">
        <v>9</v>
      </c>
      <c r="Q109" s="1">
        <v>9</v>
      </c>
      <c r="R109" s="1">
        <v>9</v>
      </c>
      <c r="S109" s="46" t="s">
        <v>55</v>
      </c>
      <c r="T109" s="49" t="s">
        <v>13</v>
      </c>
      <c r="U109" s="20">
        <v>0</v>
      </c>
      <c r="V109" s="20">
        <v>0</v>
      </c>
      <c r="W109" s="20">
        <v>0</v>
      </c>
      <c r="X109" s="20">
        <v>0</v>
      </c>
      <c r="Y109" s="20">
        <v>0</v>
      </c>
      <c r="Z109" s="20">
        <v>0</v>
      </c>
      <c r="AA109" s="20">
        <f>U109+V109+W109+X109+Y109+Z109</f>
        <v>0</v>
      </c>
      <c r="AB109" s="49">
        <v>2026</v>
      </c>
      <c r="AC109" s="44"/>
    </row>
    <row r="110" spans="2:29" ht="37.5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52" t="s">
        <v>126</v>
      </c>
      <c r="T110" s="49" t="s">
        <v>28</v>
      </c>
      <c r="U110" s="49">
        <v>26</v>
      </c>
      <c r="V110" s="49">
        <v>34</v>
      </c>
      <c r="W110" s="49">
        <v>34</v>
      </c>
      <c r="X110" s="49">
        <v>34</v>
      </c>
      <c r="Y110" s="49">
        <v>34</v>
      </c>
      <c r="Z110" s="49">
        <v>34</v>
      </c>
      <c r="AA110" s="49">
        <v>34</v>
      </c>
      <c r="AB110" s="49">
        <v>2026</v>
      </c>
      <c r="AC110" s="44"/>
    </row>
    <row r="111" spans="2:29" x14ac:dyDescent="0.25">
      <c r="B111" s="1">
        <v>0</v>
      </c>
      <c r="C111" s="1">
        <v>1</v>
      </c>
      <c r="D111" s="1">
        <v>1</v>
      </c>
      <c r="E111" s="1">
        <v>0</v>
      </c>
      <c r="F111" s="1">
        <v>7</v>
      </c>
      <c r="G111" s="1">
        <v>0</v>
      </c>
      <c r="H111" s="1">
        <v>9</v>
      </c>
      <c r="I111" s="1">
        <v>0</v>
      </c>
      <c r="J111" s="1">
        <v>1</v>
      </c>
      <c r="K111" s="1">
        <v>2</v>
      </c>
      <c r="L111" s="1">
        <v>0</v>
      </c>
      <c r="M111" s="1">
        <v>3</v>
      </c>
      <c r="N111" s="1">
        <v>9</v>
      </c>
      <c r="O111" s="1">
        <v>9</v>
      </c>
      <c r="P111" s="1">
        <v>9</v>
      </c>
      <c r="Q111" s="1">
        <v>9</v>
      </c>
      <c r="R111" s="1">
        <v>9</v>
      </c>
      <c r="S111" s="46" t="s">
        <v>56</v>
      </c>
      <c r="T111" s="49" t="s">
        <v>13</v>
      </c>
      <c r="U111" s="20">
        <v>85</v>
      </c>
      <c r="V111" s="20">
        <v>85</v>
      </c>
      <c r="W111" s="20">
        <v>85</v>
      </c>
      <c r="X111" s="20">
        <v>85</v>
      </c>
      <c r="Y111" s="20">
        <v>85</v>
      </c>
      <c r="Z111" s="20">
        <v>85</v>
      </c>
      <c r="AA111" s="20">
        <f>U111+V111+W111+X111+Y111+Z111</f>
        <v>510</v>
      </c>
      <c r="AB111" s="49">
        <v>2026</v>
      </c>
      <c r="AC111" s="44"/>
    </row>
    <row r="112" spans="2:29" ht="39" customHeight="1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46" t="s">
        <v>57</v>
      </c>
      <c r="T112" s="49" t="s">
        <v>17</v>
      </c>
      <c r="U112" s="16">
        <v>11.5</v>
      </c>
      <c r="V112" s="16">
        <v>8</v>
      </c>
      <c r="W112" s="16">
        <v>8</v>
      </c>
      <c r="X112" s="16">
        <v>8</v>
      </c>
      <c r="Y112" s="16">
        <v>8</v>
      </c>
      <c r="Z112" s="16">
        <v>8</v>
      </c>
      <c r="AA112" s="16">
        <v>8</v>
      </c>
      <c r="AB112" s="49">
        <v>2026</v>
      </c>
      <c r="AC112" s="44"/>
    </row>
    <row r="113" spans="2:29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46" t="s">
        <v>58</v>
      </c>
      <c r="T113" s="49" t="s">
        <v>25</v>
      </c>
      <c r="U113" s="19">
        <v>1150</v>
      </c>
      <c r="V113" s="19">
        <v>1150</v>
      </c>
      <c r="W113" s="19">
        <v>1150</v>
      </c>
      <c r="X113" s="19">
        <v>1150</v>
      </c>
      <c r="Y113" s="19">
        <v>1150</v>
      </c>
      <c r="Z113" s="19">
        <v>1150</v>
      </c>
      <c r="AA113" s="19">
        <f>SUM(U113:Z113)</f>
        <v>6900</v>
      </c>
      <c r="AB113" s="49">
        <v>2026</v>
      </c>
      <c r="AC113" s="44"/>
    </row>
    <row r="114" spans="2:29" ht="37.5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46" t="s">
        <v>170</v>
      </c>
      <c r="T114" s="49" t="s">
        <v>25</v>
      </c>
      <c r="U114" s="19">
        <v>20</v>
      </c>
      <c r="V114" s="19">
        <v>20</v>
      </c>
      <c r="W114" s="19">
        <v>20</v>
      </c>
      <c r="X114" s="19">
        <v>20</v>
      </c>
      <c r="Y114" s="19">
        <v>20</v>
      </c>
      <c r="Z114" s="19">
        <v>20</v>
      </c>
      <c r="AA114" s="19">
        <f>SUM(U114:Z114)</f>
        <v>120</v>
      </c>
      <c r="AB114" s="49">
        <v>2026</v>
      </c>
      <c r="AC114" s="44"/>
    </row>
    <row r="115" spans="2:29" ht="56.25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46" t="s">
        <v>59</v>
      </c>
      <c r="T115" s="49" t="s">
        <v>25</v>
      </c>
      <c r="U115" s="19">
        <v>2300</v>
      </c>
      <c r="V115" s="19">
        <v>2300</v>
      </c>
      <c r="W115" s="19">
        <v>2300</v>
      </c>
      <c r="X115" s="19">
        <v>2300</v>
      </c>
      <c r="Y115" s="19">
        <v>2300</v>
      </c>
      <c r="Z115" s="19">
        <v>2300</v>
      </c>
      <c r="AA115" s="19">
        <f>SUM(U115:Z115)</f>
        <v>13800</v>
      </c>
      <c r="AB115" s="49">
        <v>2026</v>
      </c>
      <c r="AC115" s="44"/>
    </row>
    <row r="116" spans="2:29" ht="23.25" customHeight="1" x14ac:dyDescent="0.25">
      <c r="B116" s="1">
        <v>0</v>
      </c>
      <c r="C116" s="1">
        <v>1</v>
      </c>
      <c r="D116" s="1">
        <v>1</v>
      </c>
      <c r="E116" s="1">
        <v>0</v>
      </c>
      <c r="F116" s="1">
        <v>7</v>
      </c>
      <c r="G116" s="1">
        <v>0</v>
      </c>
      <c r="H116" s="1">
        <v>0</v>
      </c>
      <c r="I116" s="1">
        <v>0</v>
      </c>
      <c r="J116" s="1">
        <v>1</v>
      </c>
      <c r="K116" s="1">
        <v>2</v>
      </c>
      <c r="L116" s="1">
        <v>0</v>
      </c>
      <c r="M116" s="1">
        <v>4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5" t="s">
        <v>60</v>
      </c>
      <c r="T116" s="49" t="s">
        <v>13</v>
      </c>
      <c r="U116" s="15">
        <f>U118+U119+U121</f>
        <v>241466.8</v>
      </c>
      <c r="V116" s="15">
        <f t="shared" ref="V116:Z116" si="14">V118+V119+V121</f>
        <v>262975.3</v>
      </c>
      <c r="W116" s="15">
        <f t="shared" si="14"/>
        <v>259140.6</v>
      </c>
      <c r="X116" s="15">
        <f t="shared" si="14"/>
        <v>266218.10000000003</v>
      </c>
      <c r="Y116" s="15">
        <f t="shared" si="14"/>
        <v>266697.39999999997</v>
      </c>
      <c r="Z116" s="15">
        <f t="shared" si="14"/>
        <v>266697.39999999997</v>
      </c>
      <c r="AA116" s="15">
        <f>AA118+AA119+AA121</f>
        <v>1563195.5999999996</v>
      </c>
      <c r="AB116" s="6">
        <v>2026</v>
      </c>
      <c r="AC116" s="44"/>
    </row>
    <row r="117" spans="2:29" ht="37.5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46" t="s">
        <v>61</v>
      </c>
      <c r="T117" s="49" t="s">
        <v>17</v>
      </c>
      <c r="U117" s="16">
        <v>80.3</v>
      </c>
      <c r="V117" s="16">
        <v>80.3</v>
      </c>
      <c r="W117" s="16">
        <v>80.3</v>
      </c>
      <c r="X117" s="16">
        <v>80.3</v>
      </c>
      <c r="Y117" s="16">
        <v>80.3</v>
      </c>
      <c r="Z117" s="16">
        <v>80.3</v>
      </c>
      <c r="AA117" s="16">
        <v>80.3</v>
      </c>
      <c r="AB117" s="49">
        <v>2026</v>
      </c>
      <c r="AC117" s="44"/>
    </row>
    <row r="118" spans="2:29" ht="25.5" customHeight="1" x14ac:dyDescent="0.25">
      <c r="B118" s="1">
        <v>0</v>
      </c>
      <c r="C118" s="1">
        <v>1</v>
      </c>
      <c r="D118" s="1">
        <v>1</v>
      </c>
      <c r="E118" s="1">
        <v>0</v>
      </c>
      <c r="F118" s="1">
        <v>7</v>
      </c>
      <c r="G118" s="1">
        <v>0</v>
      </c>
      <c r="H118" s="1">
        <v>2</v>
      </c>
      <c r="I118" s="1">
        <v>0</v>
      </c>
      <c r="J118" s="1">
        <v>1</v>
      </c>
      <c r="K118" s="1">
        <v>2</v>
      </c>
      <c r="L118" s="1">
        <v>0</v>
      </c>
      <c r="M118" s="1">
        <v>4</v>
      </c>
      <c r="N118" s="1" t="s">
        <v>123</v>
      </c>
      <c r="O118" s="1">
        <v>3</v>
      </c>
      <c r="P118" s="1">
        <v>0</v>
      </c>
      <c r="Q118" s="1">
        <v>4</v>
      </c>
      <c r="R118" s="1">
        <v>0</v>
      </c>
      <c r="S118" s="75" t="s">
        <v>62</v>
      </c>
      <c r="T118" s="61" t="s">
        <v>13</v>
      </c>
      <c r="U118" s="20">
        <v>20079.3</v>
      </c>
      <c r="V118" s="20">
        <v>25444.7</v>
      </c>
      <c r="W118" s="20">
        <v>25011.7</v>
      </c>
      <c r="X118" s="20">
        <v>25714.1</v>
      </c>
      <c r="Y118" s="20">
        <v>25767.4</v>
      </c>
      <c r="Z118" s="20">
        <v>25767.4</v>
      </c>
      <c r="AA118" s="20">
        <f>U118+V118+W118+X118+Y118+Z118</f>
        <v>147784.59999999998</v>
      </c>
      <c r="AB118" s="49">
        <v>2026</v>
      </c>
      <c r="AC118" s="44"/>
    </row>
    <row r="119" spans="2:29" x14ac:dyDescent="0.25">
      <c r="B119" s="1">
        <v>0</v>
      </c>
      <c r="C119" s="1">
        <v>1</v>
      </c>
      <c r="D119" s="1">
        <v>1</v>
      </c>
      <c r="E119" s="1">
        <v>0</v>
      </c>
      <c r="F119" s="1">
        <v>7</v>
      </c>
      <c r="G119" s="1">
        <v>0</v>
      </c>
      <c r="H119" s="1">
        <v>2</v>
      </c>
      <c r="I119" s="1">
        <v>0</v>
      </c>
      <c r="J119" s="1">
        <v>1</v>
      </c>
      <c r="K119" s="1">
        <v>2</v>
      </c>
      <c r="L119" s="1">
        <v>0</v>
      </c>
      <c r="M119" s="1">
        <v>4</v>
      </c>
      <c r="N119" s="1" t="s">
        <v>123</v>
      </c>
      <c r="O119" s="1">
        <v>3</v>
      </c>
      <c r="P119" s="1">
        <v>0</v>
      </c>
      <c r="Q119" s="1">
        <v>4</v>
      </c>
      <c r="R119" s="1">
        <v>0</v>
      </c>
      <c r="S119" s="76"/>
      <c r="T119" s="62"/>
      <c r="U119" s="20">
        <v>214013.5</v>
      </c>
      <c r="V119" s="20">
        <v>229002.9</v>
      </c>
      <c r="W119" s="20">
        <v>225105.3</v>
      </c>
      <c r="X119" s="20">
        <v>231427.1</v>
      </c>
      <c r="Y119" s="20">
        <v>231906.4</v>
      </c>
      <c r="Z119" s="20">
        <v>231906.4</v>
      </c>
      <c r="AA119" s="20">
        <f>U119+V119+W119+X119+Y119+Z119</f>
        <v>1363361.5999999999</v>
      </c>
      <c r="AB119" s="49">
        <v>2026</v>
      </c>
      <c r="AC119" s="44"/>
    </row>
    <row r="120" spans="2:29" ht="23.25" customHeight="1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46" t="s">
        <v>63</v>
      </c>
      <c r="T120" s="49" t="s">
        <v>17</v>
      </c>
      <c r="U120" s="16">
        <v>100</v>
      </c>
      <c r="V120" s="16">
        <v>100</v>
      </c>
      <c r="W120" s="16">
        <v>100</v>
      </c>
      <c r="X120" s="16">
        <v>100</v>
      </c>
      <c r="Y120" s="16">
        <v>100</v>
      </c>
      <c r="Z120" s="16">
        <v>100</v>
      </c>
      <c r="AA120" s="16">
        <v>100</v>
      </c>
      <c r="AB120" s="49">
        <v>2026</v>
      </c>
      <c r="AC120" s="44"/>
    </row>
    <row r="121" spans="2:29" ht="30" customHeight="1" x14ac:dyDescent="0.25">
      <c r="B121" s="1">
        <v>0</v>
      </c>
      <c r="C121" s="1">
        <v>1</v>
      </c>
      <c r="D121" s="1">
        <v>1</v>
      </c>
      <c r="E121" s="1">
        <v>0</v>
      </c>
      <c r="F121" s="1">
        <v>7</v>
      </c>
      <c r="G121" s="1">
        <v>0</v>
      </c>
      <c r="H121" s="1">
        <v>2</v>
      </c>
      <c r="I121" s="1">
        <v>0</v>
      </c>
      <c r="J121" s="1">
        <v>1</v>
      </c>
      <c r="K121" s="1">
        <v>2</v>
      </c>
      <c r="L121" s="1">
        <v>0</v>
      </c>
      <c r="M121" s="1">
        <v>4</v>
      </c>
      <c r="N121" s="1">
        <v>9</v>
      </c>
      <c r="O121" s="1">
        <v>9</v>
      </c>
      <c r="P121" s="1">
        <v>9</v>
      </c>
      <c r="Q121" s="1">
        <v>9</v>
      </c>
      <c r="R121" s="1">
        <v>9</v>
      </c>
      <c r="S121" s="46" t="s">
        <v>64</v>
      </c>
      <c r="T121" s="49" t="s">
        <v>13</v>
      </c>
      <c r="U121" s="20">
        <v>7374</v>
      </c>
      <c r="V121" s="20">
        <v>8527.7000000000007</v>
      </c>
      <c r="W121" s="20">
        <v>9023.6</v>
      </c>
      <c r="X121" s="20">
        <v>9076.9</v>
      </c>
      <c r="Y121" s="20">
        <v>9023.6</v>
      </c>
      <c r="Z121" s="20">
        <v>9023.6</v>
      </c>
      <c r="AA121" s="20">
        <f>U121+V121+W121+X121+Y121+Z121</f>
        <v>52049.4</v>
      </c>
      <c r="AB121" s="49">
        <v>2026</v>
      </c>
      <c r="AC121" s="44"/>
    </row>
    <row r="122" spans="2:29" ht="37.5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46" t="s">
        <v>65</v>
      </c>
      <c r="T122" s="49" t="s">
        <v>17</v>
      </c>
      <c r="U122" s="16">
        <v>100</v>
      </c>
      <c r="V122" s="16">
        <v>100</v>
      </c>
      <c r="W122" s="16">
        <v>100</v>
      </c>
      <c r="X122" s="16">
        <v>100</v>
      </c>
      <c r="Y122" s="16">
        <v>100</v>
      </c>
      <c r="Z122" s="16">
        <v>100</v>
      </c>
      <c r="AA122" s="16">
        <v>100</v>
      </c>
      <c r="AB122" s="49">
        <v>2026</v>
      </c>
      <c r="AC122" s="44"/>
    </row>
    <row r="123" spans="2:29" ht="44.25" customHeight="1" x14ac:dyDescent="0.25">
      <c r="B123" s="1">
        <v>0</v>
      </c>
      <c r="C123" s="1">
        <v>1</v>
      </c>
      <c r="D123" s="1">
        <v>1</v>
      </c>
      <c r="E123" s="1">
        <v>0</v>
      </c>
      <c r="F123" s="1">
        <v>7</v>
      </c>
      <c r="G123" s="1">
        <v>0</v>
      </c>
      <c r="H123" s="1">
        <v>2</v>
      </c>
      <c r="I123" s="1">
        <v>0</v>
      </c>
      <c r="J123" s="1">
        <v>1</v>
      </c>
      <c r="K123" s="1">
        <v>2</v>
      </c>
      <c r="L123" s="1">
        <v>0</v>
      </c>
      <c r="M123" s="1">
        <v>5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5" t="s">
        <v>66</v>
      </c>
      <c r="T123" s="49" t="s">
        <v>13</v>
      </c>
      <c r="U123" s="15">
        <f>U125+U126+U127+U129+U132+U133+U135+U137+U139+U131</f>
        <v>35543.000000000007</v>
      </c>
      <c r="V123" s="15">
        <f t="shared" ref="V123:AA123" si="15">V125+V126+V127+V129+V132+V133+V135+V137+V139+V131+V141+V142+V143+V144+V146+V147+V148+V149+V138</f>
        <v>141797.9</v>
      </c>
      <c r="W123" s="15">
        <f t="shared" si="15"/>
        <v>149355.5</v>
      </c>
      <c r="X123" s="15">
        <f t="shared" si="15"/>
        <v>36129</v>
      </c>
      <c r="Y123" s="15">
        <f t="shared" si="15"/>
        <v>36129</v>
      </c>
      <c r="Z123" s="15">
        <f t="shared" si="15"/>
        <v>36129</v>
      </c>
      <c r="AA123" s="15">
        <f t="shared" si="15"/>
        <v>435083.39999999997</v>
      </c>
      <c r="AB123" s="6">
        <v>2026</v>
      </c>
      <c r="AC123" s="44"/>
    </row>
    <row r="124" spans="2:29" ht="38.25" customHeight="1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46" t="s">
        <v>32</v>
      </c>
      <c r="T124" s="49" t="s">
        <v>28</v>
      </c>
      <c r="U124" s="24">
        <v>24</v>
      </c>
      <c r="V124" s="24">
        <v>44</v>
      </c>
      <c r="W124" s="24">
        <v>2</v>
      </c>
      <c r="X124" s="24">
        <v>2</v>
      </c>
      <c r="Y124" s="24">
        <v>2</v>
      </c>
      <c r="Z124" s="24">
        <v>2</v>
      </c>
      <c r="AA124" s="24">
        <f>SUM(U124:Z124)</f>
        <v>76</v>
      </c>
      <c r="AB124" s="49">
        <v>2026</v>
      </c>
      <c r="AC124" s="44"/>
    </row>
    <row r="125" spans="2:29" ht="27" customHeight="1" x14ac:dyDescent="0.25">
      <c r="B125" s="1">
        <v>0</v>
      </c>
      <c r="C125" s="1">
        <v>1</v>
      </c>
      <c r="D125" s="1">
        <v>1</v>
      </c>
      <c r="E125" s="1">
        <v>0</v>
      </c>
      <c r="F125" s="1">
        <v>7</v>
      </c>
      <c r="G125" s="1">
        <v>0</v>
      </c>
      <c r="H125" s="1">
        <v>2</v>
      </c>
      <c r="I125" s="1">
        <v>0</v>
      </c>
      <c r="J125" s="1">
        <v>1</v>
      </c>
      <c r="K125" s="1">
        <v>2</v>
      </c>
      <c r="L125" s="1">
        <v>0</v>
      </c>
      <c r="M125" s="1">
        <v>5</v>
      </c>
      <c r="N125" s="1">
        <v>9</v>
      </c>
      <c r="O125" s="1">
        <v>9</v>
      </c>
      <c r="P125" s="1">
        <v>9</v>
      </c>
      <c r="Q125" s="1">
        <v>9</v>
      </c>
      <c r="R125" s="1">
        <v>9</v>
      </c>
      <c r="S125" s="71" t="s">
        <v>67</v>
      </c>
      <c r="T125" s="61" t="s">
        <v>13</v>
      </c>
      <c r="U125" s="20">
        <v>15894.3</v>
      </c>
      <c r="V125" s="20">
        <v>8242.2999999999993</v>
      </c>
      <c r="W125" s="20">
        <v>13214.8</v>
      </c>
      <c r="X125" s="20">
        <v>26129</v>
      </c>
      <c r="Y125" s="20">
        <v>26129</v>
      </c>
      <c r="Z125" s="20">
        <v>26129</v>
      </c>
      <c r="AA125" s="20">
        <f>U125+V125+W125+X125+Y125+Z125</f>
        <v>115738.4</v>
      </c>
      <c r="AB125" s="49">
        <v>2026</v>
      </c>
      <c r="AC125" s="44"/>
    </row>
    <row r="126" spans="2:29" ht="21" customHeight="1" x14ac:dyDescent="0.25">
      <c r="B126" s="1">
        <v>0</v>
      </c>
      <c r="C126" s="1">
        <v>1</v>
      </c>
      <c r="D126" s="1">
        <v>1</v>
      </c>
      <c r="E126" s="1">
        <v>0</v>
      </c>
      <c r="F126" s="1">
        <v>7</v>
      </c>
      <c r="G126" s="1">
        <v>0</v>
      </c>
      <c r="H126" s="1">
        <v>2</v>
      </c>
      <c r="I126" s="1">
        <v>0</v>
      </c>
      <c r="J126" s="1">
        <v>1</v>
      </c>
      <c r="K126" s="1">
        <v>2</v>
      </c>
      <c r="L126" s="1">
        <v>0</v>
      </c>
      <c r="M126" s="1">
        <v>5</v>
      </c>
      <c r="N126" s="1" t="s">
        <v>39</v>
      </c>
      <c r="O126" s="1">
        <v>0</v>
      </c>
      <c r="P126" s="1">
        <v>4</v>
      </c>
      <c r="Q126" s="1">
        <v>4</v>
      </c>
      <c r="R126" s="1">
        <v>0</v>
      </c>
      <c r="S126" s="73"/>
      <c r="T126" s="62"/>
      <c r="U126" s="20">
        <v>1995.4</v>
      </c>
      <c r="V126" s="20">
        <v>6778.7</v>
      </c>
      <c r="W126" s="20">
        <v>0</v>
      </c>
      <c r="X126" s="20">
        <v>0</v>
      </c>
      <c r="Y126" s="20">
        <v>0</v>
      </c>
      <c r="Z126" s="20">
        <v>0</v>
      </c>
      <c r="AA126" s="20">
        <f>U126+V126+W126+X126+Y126+Z126</f>
        <v>8774.1</v>
      </c>
      <c r="AB126" s="49">
        <v>2022</v>
      </c>
      <c r="AC126" s="44"/>
    </row>
    <row r="127" spans="2:29" ht="22.5" customHeight="1" x14ac:dyDescent="0.25">
      <c r="B127" s="1">
        <v>0</v>
      </c>
      <c r="C127" s="1">
        <v>1</v>
      </c>
      <c r="D127" s="1">
        <v>1</v>
      </c>
      <c r="E127" s="1">
        <v>0</v>
      </c>
      <c r="F127" s="1">
        <v>7</v>
      </c>
      <c r="G127" s="1">
        <v>0</v>
      </c>
      <c r="H127" s="1">
        <v>2</v>
      </c>
      <c r="I127" s="1">
        <v>0</v>
      </c>
      <c r="J127" s="1">
        <v>1</v>
      </c>
      <c r="K127" s="1">
        <v>2</v>
      </c>
      <c r="L127" s="1">
        <v>0</v>
      </c>
      <c r="M127" s="1">
        <v>5</v>
      </c>
      <c r="N127" s="1">
        <v>1</v>
      </c>
      <c r="O127" s="1">
        <v>0</v>
      </c>
      <c r="P127" s="1">
        <v>4</v>
      </c>
      <c r="Q127" s="1">
        <v>4</v>
      </c>
      <c r="R127" s="1">
        <v>0</v>
      </c>
      <c r="S127" s="72"/>
      <c r="T127" s="62"/>
      <c r="U127" s="21">
        <v>8691.7000000000007</v>
      </c>
      <c r="V127" s="21">
        <v>5042.2</v>
      </c>
      <c r="W127" s="21">
        <v>0</v>
      </c>
      <c r="X127" s="20">
        <v>0</v>
      </c>
      <c r="Y127" s="20">
        <v>0</v>
      </c>
      <c r="Z127" s="20">
        <v>0</v>
      </c>
      <c r="AA127" s="20">
        <f>U127+V127+W127+X127+Y127+Z127</f>
        <v>13733.900000000001</v>
      </c>
      <c r="AB127" s="49">
        <v>2022</v>
      </c>
      <c r="AC127" s="44"/>
    </row>
    <row r="128" spans="2:29" ht="39" customHeight="1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7" t="s">
        <v>68</v>
      </c>
      <c r="T128" s="49" t="s">
        <v>28</v>
      </c>
      <c r="U128" s="19">
        <v>18</v>
      </c>
      <c r="V128" s="19">
        <v>5</v>
      </c>
      <c r="W128" s="19">
        <v>2</v>
      </c>
      <c r="X128" s="19">
        <v>2</v>
      </c>
      <c r="Y128" s="19">
        <v>2</v>
      </c>
      <c r="Z128" s="19">
        <v>2</v>
      </c>
      <c r="AA128" s="19">
        <f>SUM(U128:Z128)</f>
        <v>31</v>
      </c>
      <c r="AB128" s="49">
        <v>2026</v>
      </c>
      <c r="AC128" s="44"/>
    </row>
    <row r="129" spans="2:32" ht="38.25" customHeight="1" x14ac:dyDescent="0.25">
      <c r="B129" s="1">
        <v>0</v>
      </c>
      <c r="C129" s="1">
        <v>1</v>
      </c>
      <c r="D129" s="1">
        <v>1</v>
      </c>
      <c r="E129" s="1">
        <v>0</v>
      </c>
      <c r="F129" s="1">
        <v>7</v>
      </c>
      <c r="G129" s="1">
        <v>0</v>
      </c>
      <c r="H129" s="1">
        <v>2</v>
      </c>
      <c r="I129" s="1">
        <v>0</v>
      </c>
      <c r="J129" s="1">
        <v>1</v>
      </c>
      <c r="K129" s="1">
        <v>2</v>
      </c>
      <c r="L129" s="1">
        <v>0</v>
      </c>
      <c r="M129" s="1">
        <v>5</v>
      </c>
      <c r="N129" s="1">
        <v>9</v>
      </c>
      <c r="O129" s="1">
        <v>9</v>
      </c>
      <c r="P129" s="1">
        <v>9</v>
      </c>
      <c r="Q129" s="1">
        <v>9</v>
      </c>
      <c r="R129" s="1">
        <v>9</v>
      </c>
      <c r="S129" s="17" t="s">
        <v>129</v>
      </c>
      <c r="T129" s="49" t="s">
        <v>13</v>
      </c>
      <c r="U129" s="20">
        <v>1342.7</v>
      </c>
      <c r="V129" s="20">
        <v>0</v>
      </c>
      <c r="W129" s="20">
        <v>0</v>
      </c>
      <c r="X129" s="20">
        <v>0</v>
      </c>
      <c r="Y129" s="20">
        <v>0</v>
      </c>
      <c r="Z129" s="20">
        <v>0</v>
      </c>
      <c r="AA129" s="20">
        <f>U129+V129+W129+X129+Y129+Z129</f>
        <v>1342.7</v>
      </c>
      <c r="AB129" s="49">
        <v>2021</v>
      </c>
      <c r="AC129" s="44"/>
    </row>
    <row r="130" spans="2:32" ht="38.25" customHeight="1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7" t="s">
        <v>132</v>
      </c>
      <c r="T130" s="49" t="s">
        <v>28</v>
      </c>
      <c r="U130" s="19">
        <v>1</v>
      </c>
      <c r="V130" s="19">
        <v>0</v>
      </c>
      <c r="W130" s="19">
        <v>0</v>
      </c>
      <c r="X130" s="19">
        <v>0</v>
      </c>
      <c r="Y130" s="19">
        <v>0</v>
      </c>
      <c r="Z130" s="19">
        <v>0</v>
      </c>
      <c r="AA130" s="19">
        <v>1</v>
      </c>
      <c r="AB130" s="49">
        <v>2021</v>
      </c>
      <c r="AC130" s="44"/>
    </row>
    <row r="131" spans="2:32" ht="21.75" customHeight="1" x14ac:dyDescent="0.25">
      <c r="B131" s="1">
        <v>0</v>
      </c>
      <c r="C131" s="1">
        <v>1</v>
      </c>
      <c r="D131" s="1">
        <v>1</v>
      </c>
      <c r="E131" s="1">
        <v>0</v>
      </c>
      <c r="F131" s="1">
        <v>7</v>
      </c>
      <c r="G131" s="1">
        <v>0</v>
      </c>
      <c r="H131" s="1">
        <v>2</v>
      </c>
      <c r="I131" s="1">
        <v>0</v>
      </c>
      <c r="J131" s="1">
        <v>1</v>
      </c>
      <c r="K131" s="1">
        <v>2</v>
      </c>
      <c r="L131" s="1">
        <v>0</v>
      </c>
      <c r="M131" s="1">
        <v>5</v>
      </c>
      <c r="N131" s="1">
        <v>9</v>
      </c>
      <c r="O131" s="1">
        <v>9</v>
      </c>
      <c r="P131" s="1">
        <v>9</v>
      </c>
      <c r="Q131" s="1">
        <v>9</v>
      </c>
      <c r="R131" s="1">
        <v>9</v>
      </c>
      <c r="S131" s="71" t="s">
        <v>69</v>
      </c>
      <c r="T131" s="69" t="s">
        <v>13</v>
      </c>
      <c r="U131" s="20">
        <v>462.1</v>
      </c>
      <c r="V131" s="20">
        <v>0</v>
      </c>
      <c r="W131" s="20">
        <v>0</v>
      </c>
      <c r="X131" s="20">
        <v>0</v>
      </c>
      <c r="Y131" s="20">
        <v>0</v>
      </c>
      <c r="Z131" s="20">
        <v>0</v>
      </c>
      <c r="AA131" s="20">
        <f>U131+V131+W131+X131+Y131+Z131</f>
        <v>462.1</v>
      </c>
      <c r="AB131" s="49">
        <v>2021</v>
      </c>
      <c r="AC131" s="44"/>
    </row>
    <row r="132" spans="2:32" ht="23.25" customHeight="1" x14ac:dyDescent="0.25">
      <c r="B132" s="1">
        <v>0</v>
      </c>
      <c r="C132" s="1">
        <v>1</v>
      </c>
      <c r="D132" s="1">
        <v>1</v>
      </c>
      <c r="E132" s="1">
        <v>0</v>
      </c>
      <c r="F132" s="1">
        <v>7</v>
      </c>
      <c r="G132" s="1">
        <v>0</v>
      </c>
      <c r="H132" s="1">
        <v>2</v>
      </c>
      <c r="I132" s="1">
        <v>0</v>
      </c>
      <c r="J132" s="1">
        <v>1</v>
      </c>
      <c r="K132" s="1">
        <v>2</v>
      </c>
      <c r="L132" s="1">
        <v>0</v>
      </c>
      <c r="M132" s="1">
        <v>5</v>
      </c>
      <c r="N132" s="1" t="s">
        <v>39</v>
      </c>
      <c r="O132" s="1">
        <v>0</v>
      </c>
      <c r="P132" s="1">
        <v>4</v>
      </c>
      <c r="Q132" s="1">
        <v>4</v>
      </c>
      <c r="R132" s="1">
        <v>0</v>
      </c>
      <c r="S132" s="73"/>
      <c r="T132" s="70"/>
      <c r="U132" s="20">
        <v>918.7</v>
      </c>
      <c r="V132" s="20">
        <v>0</v>
      </c>
      <c r="W132" s="20">
        <v>0</v>
      </c>
      <c r="X132" s="20">
        <v>0</v>
      </c>
      <c r="Y132" s="20">
        <v>0</v>
      </c>
      <c r="Z132" s="20">
        <v>0</v>
      </c>
      <c r="AA132" s="20">
        <f>U132+V132+W132+X132+Y132+Z132</f>
        <v>918.7</v>
      </c>
      <c r="AB132" s="49">
        <v>2021</v>
      </c>
      <c r="AC132" s="44"/>
    </row>
    <row r="133" spans="2:32" ht="23.25" customHeight="1" x14ac:dyDescent="0.25">
      <c r="B133" s="1">
        <v>0</v>
      </c>
      <c r="C133" s="1">
        <v>1</v>
      </c>
      <c r="D133" s="1">
        <v>1</v>
      </c>
      <c r="E133" s="1">
        <v>0</v>
      </c>
      <c r="F133" s="1">
        <v>7</v>
      </c>
      <c r="G133" s="1">
        <v>0</v>
      </c>
      <c r="H133" s="1">
        <v>2</v>
      </c>
      <c r="I133" s="1">
        <v>0</v>
      </c>
      <c r="J133" s="1">
        <v>1</v>
      </c>
      <c r="K133" s="1">
        <v>2</v>
      </c>
      <c r="L133" s="1">
        <v>0</v>
      </c>
      <c r="M133" s="1">
        <v>5</v>
      </c>
      <c r="N133" s="1">
        <v>1</v>
      </c>
      <c r="O133" s="1">
        <v>0</v>
      </c>
      <c r="P133" s="1">
        <v>4</v>
      </c>
      <c r="Q133" s="1">
        <v>4</v>
      </c>
      <c r="R133" s="1">
        <v>0</v>
      </c>
      <c r="S133" s="72"/>
      <c r="T133" s="62"/>
      <c r="U133" s="20">
        <v>1450.2</v>
      </c>
      <c r="V133" s="20">
        <v>0</v>
      </c>
      <c r="W133" s="20">
        <v>0</v>
      </c>
      <c r="X133" s="20">
        <v>0</v>
      </c>
      <c r="Y133" s="20">
        <v>0</v>
      </c>
      <c r="Z133" s="20">
        <v>0</v>
      </c>
      <c r="AA133" s="20">
        <f>U133+V133+W133+X133+Y133+Z133</f>
        <v>1450.2</v>
      </c>
      <c r="AB133" s="49">
        <v>2021</v>
      </c>
      <c r="AC133" s="44"/>
    </row>
    <row r="134" spans="2:32" ht="37.5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46" t="s">
        <v>70</v>
      </c>
      <c r="T134" s="49" t="s">
        <v>28</v>
      </c>
      <c r="U134" s="19">
        <v>1</v>
      </c>
      <c r="V134" s="19">
        <v>0</v>
      </c>
      <c r="W134" s="19">
        <v>0</v>
      </c>
      <c r="X134" s="19">
        <v>0</v>
      </c>
      <c r="Y134" s="19">
        <v>0</v>
      </c>
      <c r="Z134" s="19">
        <v>0</v>
      </c>
      <c r="AA134" s="19">
        <f>SUM(U134:Z134)</f>
        <v>1</v>
      </c>
      <c r="AB134" s="49">
        <v>2021</v>
      </c>
      <c r="AC134" s="44"/>
      <c r="AF134" s="44">
        <f>V141+V142+V143+V144+V149</f>
        <v>114621.59999999999</v>
      </c>
    </row>
    <row r="135" spans="2:32" ht="37.5" x14ac:dyDescent="0.25">
      <c r="B135" s="1">
        <v>0</v>
      </c>
      <c r="C135" s="1">
        <v>1</v>
      </c>
      <c r="D135" s="1">
        <v>1</v>
      </c>
      <c r="E135" s="1">
        <v>0</v>
      </c>
      <c r="F135" s="1">
        <v>7</v>
      </c>
      <c r="G135" s="1">
        <v>0</v>
      </c>
      <c r="H135" s="1">
        <v>2</v>
      </c>
      <c r="I135" s="1">
        <v>0</v>
      </c>
      <c r="J135" s="1">
        <v>1</v>
      </c>
      <c r="K135" s="1">
        <v>2</v>
      </c>
      <c r="L135" s="1">
        <v>0</v>
      </c>
      <c r="M135" s="1">
        <v>5</v>
      </c>
      <c r="N135" s="1">
        <v>9</v>
      </c>
      <c r="O135" s="1">
        <v>9</v>
      </c>
      <c r="P135" s="1">
        <v>9</v>
      </c>
      <c r="Q135" s="1">
        <v>9</v>
      </c>
      <c r="R135" s="1">
        <v>9</v>
      </c>
      <c r="S135" s="46" t="s">
        <v>71</v>
      </c>
      <c r="T135" s="49" t="s">
        <v>13</v>
      </c>
      <c r="U135" s="20">
        <v>2304.5</v>
      </c>
      <c r="V135" s="20">
        <v>7113.1</v>
      </c>
      <c r="W135" s="20">
        <v>0</v>
      </c>
      <c r="X135" s="20">
        <v>0</v>
      </c>
      <c r="Y135" s="20">
        <v>0</v>
      </c>
      <c r="Z135" s="20">
        <v>0</v>
      </c>
      <c r="AA135" s="20">
        <f>U135+V135+W135+X135+Y135+Z135</f>
        <v>9417.6</v>
      </c>
      <c r="AB135" s="49">
        <v>2022</v>
      </c>
      <c r="AC135" s="44"/>
    </row>
    <row r="136" spans="2:32" ht="41.25" customHeight="1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46" t="s">
        <v>72</v>
      </c>
      <c r="T136" s="49" t="s">
        <v>28</v>
      </c>
      <c r="U136" s="19">
        <v>12</v>
      </c>
      <c r="V136" s="19">
        <v>44</v>
      </c>
      <c r="W136" s="19">
        <v>0</v>
      </c>
      <c r="X136" s="19">
        <v>0</v>
      </c>
      <c r="Y136" s="19">
        <v>0</v>
      </c>
      <c r="Z136" s="19">
        <v>0</v>
      </c>
      <c r="AA136" s="19">
        <f>SUM(U136:Z136)</f>
        <v>56</v>
      </c>
      <c r="AB136" s="49">
        <v>2022</v>
      </c>
      <c r="AC136" s="44"/>
    </row>
    <row r="137" spans="2:32" ht="21.75" customHeight="1" x14ac:dyDescent="0.25">
      <c r="B137" s="1">
        <v>0</v>
      </c>
      <c r="C137" s="1">
        <v>1</v>
      </c>
      <c r="D137" s="1">
        <v>1</v>
      </c>
      <c r="E137" s="1">
        <v>1</v>
      </c>
      <c r="F137" s="1">
        <v>1</v>
      </c>
      <c r="G137" s="1">
        <v>0</v>
      </c>
      <c r="H137" s="1">
        <v>2</v>
      </c>
      <c r="I137" s="1">
        <v>0</v>
      </c>
      <c r="J137" s="1">
        <v>1</v>
      </c>
      <c r="K137" s="1">
        <v>2</v>
      </c>
      <c r="L137" s="1" t="s">
        <v>37</v>
      </c>
      <c r="M137" s="1">
        <v>5</v>
      </c>
      <c r="N137" s="1">
        <v>9</v>
      </c>
      <c r="O137" s="1">
        <v>9</v>
      </c>
      <c r="P137" s="1">
        <v>9</v>
      </c>
      <c r="Q137" s="1">
        <v>9</v>
      </c>
      <c r="R137" s="1">
        <v>9</v>
      </c>
      <c r="S137" s="71" t="s">
        <v>172</v>
      </c>
      <c r="T137" s="69" t="s">
        <v>13</v>
      </c>
      <c r="U137" s="20">
        <v>123.4</v>
      </c>
      <c r="V137" s="20">
        <v>0</v>
      </c>
      <c r="W137" s="20">
        <v>0</v>
      </c>
      <c r="X137" s="20">
        <v>0</v>
      </c>
      <c r="Y137" s="20">
        <v>0</v>
      </c>
      <c r="Z137" s="20">
        <v>0</v>
      </c>
      <c r="AA137" s="20">
        <f>U137+V137+W137+X137+Y137+Z137</f>
        <v>123.4</v>
      </c>
      <c r="AB137" s="49">
        <v>2021</v>
      </c>
      <c r="AC137" s="44"/>
    </row>
    <row r="138" spans="2:32" ht="28.5" customHeight="1" x14ac:dyDescent="0.25">
      <c r="B138" s="1">
        <v>0</v>
      </c>
      <c r="C138" s="1">
        <v>1</v>
      </c>
      <c r="D138" s="1">
        <v>1</v>
      </c>
      <c r="E138" s="1">
        <v>0</v>
      </c>
      <c r="F138" s="1">
        <v>7</v>
      </c>
      <c r="G138" s="1">
        <v>0</v>
      </c>
      <c r="H138" s="1">
        <v>2</v>
      </c>
      <c r="I138" s="1">
        <v>0</v>
      </c>
      <c r="J138" s="1">
        <v>1</v>
      </c>
      <c r="K138" s="1">
        <v>2</v>
      </c>
      <c r="L138" s="1">
        <v>0</v>
      </c>
      <c r="M138" s="1">
        <v>5</v>
      </c>
      <c r="N138" s="1">
        <v>9</v>
      </c>
      <c r="O138" s="1">
        <v>9</v>
      </c>
      <c r="P138" s="1">
        <v>9</v>
      </c>
      <c r="Q138" s="1">
        <v>9</v>
      </c>
      <c r="R138" s="1">
        <v>9</v>
      </c>
      <c r="S138" s="73"/>
      <c r="T138" s="70"/>
      <c r="U138" s="20">
        <v>0</v>
      </c>
      <c r="V138" s="20">
        <v>0</v>
      </c>
      <c r="W138" s="20">
        <v>10000</v>
      </c>
      <c r="X138" s="20">
        <v>10000</v>
      </c>
      <c r="Y138" s="20">
        <v>10000</v>
      </c>
      <c r="Z138" s="20">
        <v>10000</v>
      </c>
      <c r="AA138" s="20">
        <f>U138+V138+W138+X138+Y138+Z138</f>
        <v>40000</v>
      </c>
      <c r="AB138" s="49">
        <v>2026</v>
      </c>
      <c r="AC138" s="44"/>
    </row>
    <row r="139" spans="2:32" ht="27" customHeight="1" x14ac:dyDescent="0.25">
      <c r="B139" s="1">
        <v>0</v>
      </c>
      <c r="C139" s="1">
        <v>1</v>
      </c>
      <c r="D139" s="1">
        <v>1</v>
      </c>
      <c r="E139" s="1">
        <v>1</v>
      </c>
      <c r="F139" s="1">
        <v>1</v>
      </c>
      <c r="G139" s="1">
        <v>0</v>
      </c>
      <c r="H139" s="1">
        <v>2</v>
      </c>
      <c r="I139" s="1">
        <v>0</v>
      </c>
      <c r="J139" s="1">
        <v>1</v>
      </c>
      <c r="K139" s="1">
        <v>2</v>
      </c>
      <c r="L139" s="1" t="s">
        <v>37</v>
      </c>
      <c r="M139" s="1">
        <v>5</v>
      </c>
      <c r="N139" s="1">
        <v>1</v>
      </c>
      <c r="O139" s="1">
        <v>0</v>
      </c>
      <c r="P139" s="1">
        <v>4</v>
      </c>
      <c r="Q139" s="1">
        <v>0</v>
      </c>
      <c r="R139" s="1">
        <v>0</v>
      </c>
      <c r="S139" s="72"/>
      <c r="T139" s="62"/>
      <c r="U139" s="20">
        <v>2360</v>
      </c>
      <c r="V139" s="20">
        <v>0</v>
      </c>
      <c r="W139" s="20">
        <v>0</v>
      </c>
      <c r="X139" s="20">
        <v>0</v>
      </c>
      <c r="Y139" s="20">
        <v>0</v>
      </c>
      <c r="Z139" s="20">
        <v>0</v>
      </c>
      <c r="AA139" s="20">
        <f>U139+V139+W139+X139+Y139+Z139</f>
        <v>2360</v>
      </c>
      <c r="AB139" s="49">
        <v>2021</v>
      </c>
      <c r="AC139" s="44"/>
    </row>
    <row r="140" spans="2:32" ht="57.75" customHeight="1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46" t="s">
        <v>155</v>
      </c>
      <c r="T140" s="49" t="s">
        <v>28</v>
      </c>
      <c r="U140" s="19">
        <v>1</v>
      </c>
      <c r="V140" s="19">
        <v>0</v>
      </c>
      <c r="W140" s="19">
        <v>1</v>
      </c>
      <c r="X140" s="19">
        <v>1</v>
      </c>
      <c r="Y140" s="19">
        <v>1</v>
      </c>
      <c r="Z140" s="19">
        <v>1</v>
      </c>
      <c r="AA140" s="19">
        <f>SUM(U140:Z140)</f>
        <v>5</v>
      </c>
      <c r="AB140" s="49">
        <v>2026</v>
      </c>
      <c r="AC140" s="44"/>
    </row>
    <row r="141" spans="2:32" ht="24.75" customHeight="1" x14ac:dyDescent="0.25">
      <c r="B141" s="1">
        <v>0</v>
      </c>
      <c r="C141" s="1">
        <v>4</v>
      </c>
      <c r="D141" s="1">
        <v>3</v>
      </c>
      <c r="E141" s="1">
        <v>0</v>
      </c>
      <c r="F141" s="1">
        <v>7</v>
      </c>
      <c r="G141" s="1">
        <v>0</v>
      </c>
      <c r="H141" s="1">
        <v>2</v>
      </c>
      <c r="I141" s="1">
        <v>0</v>
      </c>
      <c r="J141" s="1">
        <v>1</v>
      </c>
      <c r="K141" s="1">
        <v>2</v>
      </c>
      <c r="L141" s="1">
        <v>0</v>
      </c>
      <c r="M141" s="1">
        <v>5</v>
      </c>
      <c r="N141" s="1" t="s">
        <v>123</v>
      </c>
      <c r="O141" s="1">
        <v>7</v>
      </c>
      <c r="P141" s="1">
        <v>5</v>
      </c>
      <c r="Q141" s="1">
        <v>0</v>
      </c>
      <c r="R141" s="1">
        <v>2</v>
      </c>
      <c r="S141" s="66" t="s">
        <v>190</v>
      </c>
      <c r="T141" s="69" t="s">
        <v>13</v>
      </c>
      <c r="U141" s="20">
        <v>0</v>
      </c>
      <c r="V141" s="20">
        <v>91593.7</v>
      </c>
      <c r="W141" s="20">
        <v>38002.1</v>
      </c>
      <c r="X141" s="20">
        <v>0</v>
      </c>
      <c r="Y141" s="20">
        <v>0</v>
      </c>
      <c r="Z141" s="20">
        <v>0</v>
      </c>
      <c r="AA141" s="20">
        <f>U141+V141+W141+X141+Y141+Z141</f>
        <v>129595.79999999999</v>
      </c>
      <c r="AB141" s="49">
        <v>2023</v>
      </c>
      <c r="AC141" s="44"/>
    </row>
    <row r="142" spans="2:32" ht="24.75" customHeight="1" x14ac:dyDescent="0.25">
      <c r="B142" s="1">
        <v>0</v>
      </c>
      <c r="C142" s="1">
        <v>4</v>
      </c>
      <c r="D142" s="1">
        <v>3</v>
      </c>
      <c r="E142" s="1">
        <v>0</v>
      </c>
      <c r="F142" s="1">
        <v>7</v>
      </c>
      <c r="G142" s="1">
        <v>0</v>
      </c>
      <c r="H142" s="1">
        <v>2</v>
      </c>
      <c r="I142" s="1">
        <v>0</v>
      </c>
      <c r="J142" s="1">
        <v>1</v>
      </c>
      <c r="K142" s="1">
        <v>2</v>
      </c>
      <c r="L142" s="1">
        <v>0</v>
      </c>
      <c r="M142" s="1">
        <v>5</v>
      </c>
      <c r="N142" s="1" t="s">
        <v>39</v>
      </c>
      <c r="O142" s="1">
        <v>1</v>
      </c>
      <c r="P142" s="1">
        <v>3</v>
      </c>
      <c r="Q142" s="1">
        <v>3</v>
      </c>
      <c r="R142" s="1">
        <v>0</v>
      </c>
      <c r="S142" s="67"/>
      <c r="T142" s="70"/>
      <c r="U142" s="20">
        <v>0</v>
      </c>
      <c r="V142" s="20">
        <v>829.9</v>
      </c>
      <c r="W142" s="20">
        <v>479.6</v>
      </c>
      <c r="X142" s="20">
        <v>0</v>
      </c>
      <c r="Y142" s="20">
        <v>0</v>
      </c>
      <c r="Z142" s="20">
        <v>0</v>
      </c>
      <c r="AA142" s="20">
        <f t="shared" ref="AA142:AA144" si="16">U142+V142+W142+X142+Y142+Z142</f>
        <v>1309.5</v>
      </c>
      <c r="AB142" s="49">
        <v>2023</v>
      </c>
      <c r="AC142" s="44"/>
    </row>
    <row r="143" spans="2:32" ht="24.75" customHeight="1" x14ac:dyDescent="0.25">
      <c r="B143" s="1">
        <v>0</v>
      </c>
      <c r="C143" s="1">
        <v>4</v>
      </c>
      <c r="D143" s="1">
        <v>3</v>
      </c>
      <c r="E143" s="1">
        <v>0</v>
      </c>
      <c r="F143" s="1">
        <v>7</v>
      </c>
      <c r="G143" s="1">
        <v>0</v>
      </c>
      <c r="H143" s="1">
        <v>2</v>
      </c>
      <c r="I143" s="1">
        <v>0</v>
      </c>
      <c r="J143" s="1">
        <v>1</v>
      </c>
      <c r="K143" s="1">
        <v>2</v>
      </c>
      <c r="L143" s="1">
        <v>0</v>
      </c>
      <c r="M143" s="1">
        <v>5</v>
      </c>
      <c r="N143" s="1">
        <v>1</v>
      </c>
      <c r="O143" s="1">
        <v>1</v>
      </c>
      <c r="P143" s="1">
        <v>3</v>
      </c>
      <c r="Q143" s="1">
        <v>3</v>
      </c>
      <c r="R143" s="1">
        <v>0</v>
      </c>
      <c r="S143" s="67"/>
      <c r="T143" s="70"/>
      <c r="U143" s="20">
        <v>0</v>
      </c>
      <c r="V143" s="20">
        <v>7469.6</v>
      </c>
      <c r="W143" s="20">
        <v>4315.5</v>
      </c>
      <c r="X143" s="20">
        <v>0</v>
      </c>
      <c r="Y143" s="20">
        <v>0</v>
      </c>
      <c r="Z143" s="20">
        <v>0</v>
      </c>
      <c r="AA143" s="20">
        <f t="shared" si="16"/>
        <v>11785.1</v>
      </c>
      <c r="AB143" s="49">
        <v>2023</v>
      </c>
      <c r="AC143" s="44"/>
    </row>
    <row r="144" spans="2:32" ht="24.75" customHeight="1" x14ac:dyDescent="0.25">
      <c r="B144" s="1">
        <v>0</v>
      </c>
      <c r="C144" s="1">
        <v>4</v>
      </c>
      <c r="D144" s="1">
        <v>3</v>
      </c>
      <c r="E144" s="1">
        <v>0</v>
      </c>
      <c r="F144" s="1">
        <v>7</v>
      </c>
      <c r="G144" s="1">
        <v>0</v>
      </c>
      <c r="H144" s="1">
        <v>2</v>
      </c>
      <c r="I144" s="1">
        <v>0</v>
      </c>
      <c r="J144" s="1">
        <v>1</v>
      </c>
      <c r="K144" s="1">
        <v>2</v>
      </c>
      <c r="L144" s="1">
        <v>0</v>
      </c>
      <c r="M144" s="1">
        <v>5</v>
      </c>
      <c r="N144" s="1">
        <v>9</v>
      </c>
      <c r="O144" s="1">
        <v>9</v>
      </c>
      <c r="P144" s="1">
        <v>9</v>
      </c>
      <c r="Q144" s="1">
        <v>9</v>
      </c>
      <c r="R144" s="1">
        <v>9</v>
      </c>
      <c r="S144" s="68"/>
      <c r="T144" s="62"/>
      <c r="U144" s="20">
        <v>0</v>
      </c>
      <c r="V144" s="20">
        <v>7066.5</v>
      </c>
      <c r="W144" s="20">
        <v>0</v>
      </c>
      <c r="X144" s="20">
        <v>0</v>
      </c>
      <c r="Y144" s="20">
        <v>0</v>
      </c>
      <c r="Z144" s="20">
        <v>0</v>
      </c>
      <c r="AA144" s="20">
        <f t="shared" si="16"/>
        <v>7066.5</v>
      </c>
      <c r="AB144" s="49">
        <v>2022</v>
      </c>
      <c r="AC144" s="44"/>
    </row>
    <row r="145" spans="2:29" ht="40.5" customHeight="1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46" t="s">
        <v>189</v>
      </c>
      <c r="T145" s="49" t="s">
        <v>28</v>
      </c>
      <c r="U145" s="19">
        <v>0</v>
      </c>
      <c r="V145" s="19">
        <v>0</v>
      </c>
      <c r="W145" s="19">
        <v>1</v>
      </c>
      <c r="X145" s="19">
        <v>0</v>
      </c>
      <c r="Y145" s="19">
        <v>0</v>
      </c>
      <c r="Z145" s="19">
        <v>0</v>
      </c>
      <c r="AA145" s="19">
        <v>1</v>
      </c>
      <c r="AB145" s="49">
        <v>2023</v>
      </c>
      <c r="AC145" s="44"/>
    </row>
    <row r="146" spans="2:29" ht="25.5" customHeight="1" x14ac:dyDescent="0.25">
      <c r="B146" s="1">
        <v>0</v>
      </c>
      <c r="C146" s="1">
        <v>4</v>
      </c>
      <c r="D146" s="1">
        <v>3</v>
      </c>
      <c r="E146" s="1">
        <v>0</v>
      </c>
      <c r="F146" s="1">
        <v>7</v>
      </c>
      <c r="G146" s="1">
        <v>0</v>
      </c>
      <c r="H146" s="1">
        <v>2</v>
      </c>
      <c r="I146" s="1">
        <v>0</v>
      </c>
      <c r="J146" s="1">
        <v>1</v>
      </c>
      <c r="K146" s="1">
        <v>2</v>
      </c>
      <c r="L146" s="1">
        <v>0</v>
      </c>
      <c r="M146" s="1">
        <v>5</v>
      </c>
      <c r="N146" s="1" t="s">
        <v>123</v>
      </c>
      <c r="O146" s="1">
        <v>7</v>
      </c>
      <c r="P146" s="1">
        <v>5</v>
      </c>
      <c r="Q146" s="1">
        <v>0</v>
      </c>
      <c r="R146" s="1">
        <v>2</v>
      </c>
      <c r="S146" s="66" t="s">
        <v>191</v>
      </c>
      <c r="T146" s="69" t="s">
        <v>13</v>
      </c>
      <c r="U146" s="20">
        <v>0</v>
      </c>
      <c r="V146" s="20">
        <v>0</v>
      </c>
      <c r="W146" s="20">
        <v>80771.100000000006</v>
      </c>
      <c r="X146" s="20">
        <v>0</v>
      </c>
      <c r="Y146" s="20">
        <v>0</v>
      </c>
      <c r="Z146" s="20">
        <v>0</v>
      </c>
      <c r="AA146" s="20">
        <f>U146+V146+W146+X146+Y146+Z146</f>
        <v>80771.100000000006</v>
      </c>
      <c r="AB146" s="49">
        <v>2023</v>
      </c>
      <c r="AC146" s="44"/>
    </row>
    <row r="147" spans="2:29" ht="25.5" customHeight="1" x14ac:dyDescent="0.25">
      <c r="B147" s="1">
        <v>0</v>
      </c>
      <c r="C147" s="1">
        <v>4</v>
      </c>
      <c r="D147" s="1">
        <v>3</v>
      </c>
      <c r="E147" s="1">
        <v>0</v>
      </c>
      <c r="F147" s="1">
        <v>7</v>
      </c>
      <c r="G147" s="1">
        <v>0</v>
      </c>
      <c r="H147" s="1">
        <v>2</v>
      </c>
      <c r="I147" s="1">
        <v>0</v>
      </c>
      <c r="J147" s="1">
        <v>1</v>
      </c>
      <c r="K147" s="1">
        <v>2</v>
      </c>
      <c r="L147" s="1">
        <v>0</v>
      </c>
      <c r="M147" s="1">
        <v>5</v>
      </c>
      <c r="N147" s="1" t="s">
        <v>39</v>
      </c>
      <c r="O147" s="1">
        <v>1</v>
      </c>
      <c r="P147" s="1">
        <v>3</v>
      </c>
      <c r="Q147" s="1">
        <v>3</v>
      </c>
      <c r="R147" s="1">
        <v>0</v>
      </c>
      <c r="S147" s="67"/>
      <c r="T147" s="70"/>
      <c r="U147" s="20">
        <v>0</v>
      </c>
      <c r="V147" s="20">
        <v>0</v>
      </c>
      <c r="W147" s="20">
        <v>257.3</v>
      </c>
      <c r="X147" s="20">
        <v>0</v>
      </c>
      <c r="Y147" s="20">
        <v>0</v>
      </c>
      <c r="Z147" s="20">
        <v>0</v>
      </c>
      <c r="AA147" s="20">
        <f t="shared" ref="AA147:AA151" si="17">U147+V147+W147+X147+Y147+Z147</f>
        <v>257.3</v>
      </c>
      <c r="AB147" s="49">
        <v>2023</v>
      </c>
      <c r="AC147" s="44"/>
    </row>
    <row r="148" spans="2:29" ht="25.5" customHeight="1" x14ac:dyDescent="0.25">
      <c r="B148" s="1">
        <v>0</v>
      </c>
      <c r="C148" s="1">
        <v>4</v>
      </c>
      <c r="D148" s="1">
        <v>3</v>
      </c>
      <c r="E148" s="1">
        <v>0</v>
      </c>
      <c r="F148" s="1">
        <v>7</v>
      </c>
      <c r="G148" s="1">
        <v>0</v>
      </c>
      <c r="H148" s="1">
        <v>2</v>
      </c>
      <c r="I148" s="1">
        <v>0</v>
      </c>
      <c r="J148" s="1">
        <v>1</v>
      </c>
      <c r="K148" s="1">
        <v>2</v>
      </c>
      <c r="L148" s="1">
        <v>0</v>
      </c>
      <c r="M148" s="1">
        <v>5</v>
      </c>
      <c r="N148" s="1">
        <v>1</v>
      </c>
      <c r="O148" s="1">
        <v>1</v>
      </c>
      <c r="P148" s="1">
        <v>3</v>
      </c>
      <c r="Q148" s="1">
        <v>3</v>
      </c>
      <c r="R148" s="1">
        <v>0</v>
      </c>
      <c r="S148" s="67"/>
      <c r="T148" s="70"/>
      <c r="U148" s="20">
        <v>0</v>
      </c>
      <c r="V148" s="20">
        <v>0</v>
      </c>
      <c r="W148" s="20">
        <v>2315.1</v>
      </c>
      <c r="X148" s="20">
        <v>0</v>
      </c>
      <c r="Y148" s="20">
        <v>0</v>
      </c>
      <c r="Z148" s="20">
        <v>0</v>
      </c>
      <c r="AA148" s="20">
        <f t="shared" si="17"/>
        <v>2315.1</v>
      </c>
      <c r="AB148" s="49">
        <v>2023</v>
      </c>
      <c r="AC148" s="44"/>
    </row>
    <row r="149" spans="2:29" ht="25.5" customHeight="1" x14ac:dyDescent="0.25">
      <c r="B149" s="1">
        <v>0</v>
      </c>
      <c r="C149" s="1">
        <v>4</v>
      </c>
      <c r="D149" s="1">
        <v>3</v>
      </c>
      <c r="E149" s="1">
        <v>0</v>
      </c>
      <c r="F149" s="1">
        <v>7</v>
      </c>
      <c r="G149" s="1">
        <v>0</v>
      </c>
      <c r="H149" s="1">
        <v>2</v>
      </c>
      <c r="I149" s="1">
        <v>0</v>
      </c>
      <c r="J149" s="1">
        <v>1</v>
      </c>
      <c r="K149" s="1">
        <v>2</v>
      </c>
      <c r="L149" s="1">
        <v>0</v>
      </c>
      <c r="M149" s="1">
        <v>5</v>
      </c>
      <c r="N149" s="1">
        <v>9</v>
      </c>
      <c r="O149" s="1">
        <v>9</v>
      </c>
      <c r="P149" s="1">
        <v>9</v>
      </c>
      <c r="Q149" s="1">
        <v>9</v>
      </c>
      <c r="R149" s="1">
        <v>9</v>
      </c>
      <c r="S149" s="68"/>
      <c r="T149" s="62"/>
      <c r="U149" s="20">
        <v>0</v>
      </c>
      <c r="V149" s="20">
        <v>7661.9</v>
      </c>
      <c r="W149" s="20">
        <v>0</v>
      </c>
      <c r="X149" s="20">
        <v>0</v>
      </c>
      <c r="Y149" s="20">
        <v>0</v>
      </c>
      <c r="Z149" s="20">
        <v>0</v>
      </c>
      <c r="AA149" s="20">
        <f t="shared" si="17"/>
        <v>7661.9</v>
      </c>
      <c r="AB149" s="49">
        <v>2022</v>
      </c>
      <c r="AC149" s="44"/>
    </row>
    <row r="150" spans="2:29" ht="39" customHeight="1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46" t="s">
        <v>189</v>
      </c>
      <c r="T150" s="49" t="s">
        <v>28</v>
      </c>
      <c r="U150" s="19">
        <v>0</v>
      </c>
      <c r="V150" s="19">
        <v>0</v>
      </c>
      <c r="W150" s="19">
        <v>2</v>
      </c>
      <c r="X150" s="19">
        <v>0</v>
      </c>
      <c r="Y150" s="19">
        <v>0</v>
      </c>
      <c r="Z150" s="19">
        <v>0</v>
      </c>
      <c r="AA150" s="19">
        <f t="shared" si="17"/>
        <v>2</v>
      </c>
      <c r="AB150" s="49">
        <v>2023</v>
      </c>
      <c r="AC150" s="44"/>
    </row>
    <row r="151" spans="2:29" ht="24" customHeight="1" x14ac:dyDescent="0.25">
      <c r="B151" s="1">
        <v>0</v>
      </c>
      <c r="C151" s="1">
        <v>1</v>
      </c>
      <c r="D151" s="1">
        <v>1</v>
      </c>
      <c r="E151" s="1">
        <v>0</v>
      </c>
      <c r="F151" s="1">
        <v>7</v>
      </c>
      <c r="G151" s="1">
        <v>0</v>
      </c>
      <c r="H151" s="1">
        <v>2</v>
      </c>
      <c r="I151" s="1">
        <v>0</v>
      </c>
      <c r="J151" s="1">
        <v>1</v>
      </c>
      <c r="K151" s="1">
        <v>2</v>
      </c>
      <c r="L151" s="1">
        <v>0</v>
      </c>
      <c r="M151" s="1">
        <v>6</v>
      </c>
      <c r="N151" s="1">
        <v>1</v>
      </c>
      <c r="O151" s="1">
        <v>8</v>
      </c>
      <c r="P151" s="1">
        <v>0</v>
      </c>
      <c r="Q151" s="1">
        <v>0</v>
      </c>
      <c r="R151" s="1">
        <v>0</v>
      </c>
      <c r="S151" s="5" t="s">
        <v>195</v>
      </c>
      <c r="T151" s="49" t="s">
        <v>13</v>
      </c>
      <c r="U151" s="20">
        <v>0</v>
      </c>
      <c r="V151" s="15">
        <v>4005</v>
      </c>
      <c r="W151" s="20">
        <v>0</v>
      </c>
      <c r="X151" s="20">
        <v>0</v>
      </c>
      <c r="Y151" s="20">
        <v>0</v>
      </c>
      <c r="Z151" s="20">
        <v>0</v>
      </c>
      <c r="AA151" s="15">
        <f t="shared" si="17"/>
        <v>4005</v>
      </c>
      <c r="AB151" s="49">
        <v>2022</v>
      </c>
      <c r="AC151" s="44"/>
    </row>
    <row r="152" spans="2:29" ht="39.75" customHeight="1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46" t="s">
        <v>200</v>
      </c>
      <c r="T152" s="49" t="s">
        <v>28</v>
      </c>
      <c r="U152" s="19">
        <v>0</v>
      </c>
      <c r="V152" s="19">
        <v>13</v>
      </c>
      <c r="W152" s="19">
        <v>0</v>
      </c>
      <c r="X152" s="19">
        <v>0</v>
      </c>
      <c r="Y152" s="19">
        <v>0</v>
      </c>
      <c r="Z152" s="19">
        <v>0</v>
      </c>
      <c r="AA152" s="19">
        <v>13</v>
      </c>
      <c r="AB152" s="49">
        <v>2022</v>
      </c>
      <c r="AC152" s="44"/>
    </row>
    <row r="153" spans="2:29" ht="37.5" customHeight="1" x14ac:dyDescent="0.25">
      <c r="B153" s="1">
        <v>0</v>
      </c>
      <c r="C153" s="1">
        <v>1</v>
      </c>
      <c r="D153" s="1">
        <v>1</v>
      </c>
      <c r="E153" s="1">
        <v>0</v>
      </c>
      <c r="F153" s="1">
        <v>7</v>
      </c>
      <c r="G153" s="1">
        <v>0</v>
      </c>
      <c r="H153" s="1">
        <v>2</v>
      </c>
      <c r="I153" s="1">
        <v>0</v>
      </c>
      <c r="J153" s="1">
        <v>1</v>
      </c>
      <c r="K153" s="1">
        <v>2</v>
      </c>
      <c r="L153" s="1">
        <v>0</v>
      </c>
      <c r="M153" s="1">
        <v>6</v>
      </c>
      <c r="N153" s="1">
        <v>1</v>
      </c>
      <c r="O153" s="1">
        <v>8</v>
      </c>
      <c r="P153" s="1">
        <v>0</v>
      </c>
      <c r="Q153" s="1">
        <v>0</v>
      </c>
      <c r="R153" s="1">
        <v>0</v>
      </c>
      <c r="S153" s="46" t="s">
        <v>196</v>
      </c>
      <c r="T153" s="49" t="s">
        <v>13</v>
      </c>
      <c r="U153" s="20">
        <v>0</v>
      </c>
      <c r="V153" s="20">
        <v>4005</v>
      </c>
      <c r="W153" s="20">
        <v>0</v>
      </c>
      <c r="X153" s="20">
        <v>0</v>
      </c>
      <c r="Y153" s="20">
        <v>0</v>
      </c>
      <c r="Z153" s="20">
        <v>0</v>
      </c>
      <c r="AA153" s="20">
        <f t="shared" ref="AA153" si="18">U153+V153+W153+X153+Y153+Z153</f>
        <v>4005</v>
      </c>
      <c r="AB153" s="49">
        <v>2022</v>
      </c>
      <c r="AC153" s="44"/>
    </row>
    <row r="154" spans="2:29" ht="40.5" customHeight="1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46" t="s">
        <v>197</v>
      </c>
      <c r="T154" s="49" t="s">
        <v>28</v>
      </c>
      <c r="U154" s="19">
        <v>0</v>
      </c>
      <c r="V154" s="19">
        <v>13</v>
      </c>
      <c r="W154" s="19">
        <v>0</v>
      </c>
      <c r="X154" s="19">
        <v>0</v>
      </c>
      <c r="Y154" s="19">
        <v>0</v>
      </c>
      <c r="Z154" s="19">
        <v>0</v>
      </c>
      <c r="AA154" s="19">
        <v>13</v>
      </c>
      <c r="AB154" s="49">
        <v>2022</v>
      </c>
      <c r="AC154" s="44"/>
    </row>
    <row r="155" spans="2:29" ht="60" customHeight="1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52" t="s">
        <v>198</v>
      </c>
      <c r="T155" s="49" t="s">
        <v>30</v>
      </c>
      <c r="U155" s="19">
        <v>0</v>
      </c>
      <c r="V155" s="19">
        <v>1</v>
      </c>
      <c r="W155" s="19">
        <v>0</v>
      </c>
      <c r="X155" s="19">
        <v>0</v>
      </c>
      <c r="Y155" s="19">
        <v>0</v>
      </c>
      <c r="Z155" s="19">
        <v>0</v>
      </c>
      <c r="AA155" s="19">
        <v>1</v>
      </c>
      <c r="AB155" s="49">
        <v>2022</v>
      </c>
      <c r="AC155" s="44"/>
    </row>
    <row r="156" spans="2:29" ht="57" customHeight="1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59" t="s">
        <v>210</v>
      </c>
      <c r="T156" s="49" t="s">
        <v>28</v>
      </c>
      <c r="U156" s="19">
        <v>0</v>
      </c>
      <c r="V156" s="19">
        <v>17</v>
      </c>
      <c r="W156" s="19">
        <v>0</v>
      </c>
      <c r="X156" s="19">
        <v>0</v>
      </c>
      <c r="Y156" s="19">
        <v>0</v>
      </c>
      <c r="Z156" s="19">
        <v>0</v>
      </c>
      <c r="AA156" s="19">
        <f>SUM(U156:Z156)</f>
        <v>17</v>
      </c>
      <c r="AB156" s="49">
        <v>2022</v>
      </c>
      <c r="AC156" s="44"/>
    </row>
    <row r="157" spans="2:29" ht="23.25" customHeight="1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59" t="s">
        <v>211</v>
      </c>
      <c r="T157" s="49" t="s">
        <v>28</v>
      </c>
      <c r="U157" s="19">
        <v>0</v>
      </c>
      <c r="V157" s="19">
        <v>13</v>
      </c>
      <c r="W157" s="19">
        <v>0</v>
      </c>
      <c r="X157" s="19">
        <v>0</v>
      </c>
      <c r="Y157" s="19">
        <v>0</v>
      </c>
      <c r="Z157" s="19">
        <v>0</v>
      </c>
      <c r="AA157" s="19">
        <f>SUM(U157:Z157)</f>
        <v>13</v>
      </c>
      <c r="AB157" s="49">
        <v>2022</v>
      </c>
      <c r="AC157" s="44"/>
    </row>
    <row r="158" spans="2:29" ht="24" customHeight="1" x14ac:dyDescent="0.25">
      <c r="B158" s="1">
        <v>0</v>
      </c>
      <c r="C158" s="1">
        <v>4</v>
      </c>
      <c r="D158" s="1">
        <v>3</v>
      </c>
      <c r="E158" s="1">
        <v>0</v>
      </c>
      <c r="F158" s="1">
        <v>7</v>
      </c>
      <c r="G158" s="1">
        <v>0</v>
      </c>
      <c r="H158" s="1">
        <v>2</v>
      </c>
      <c r="I158" s="1">
        <v>0</v>
      </c>
      <c r="J158" s="1">
        <v>1</v>
      </c>
      <c r="K158" s="1">
        <v>2</v>
      </c>
      <c r="L158" s="1">
        <v>0</v>
      </c>
      <c r="M158" s="1">
        <v>7</v>
      </c>
      <c r="N158" s="1">
        <v>0</v>
      </c>
      <c r="O158" s="1">
        <v>0</v>
      </c>
      <c r="P158" s="1">
        <v>0</v>
      </c>
      <c r="Q158" s="1">
        <v>0</v>
      </c>
      <c r="R158" s="1">
        <v>0</v>
      </c>
      <c r="S158" s="46" t="s">
        <v>203</v>
      </c>
      <c r="T158" s="49" t="s">
        <v>13</v>
      </c>
      <c r="U158" s="15">
        <v>0</v>
      </c>
      <c r="V158" s="15">
        <f>V160</f>
        <v>29.4</v>
      </c>
      <c r="W158" s="15">
        <f t="shared" ref="W158:AA158" si="19">W160</f>
        <v>0</v>
      </c>
      <c r="X158" s="15">
        <f t="shared" si="19"/>
        <v>0</v>
      </c>
      <c r="Y158" s="15">
        <f t="shared" si="19"/>
        <v>0</v>
      </c>
      <c r="Z158" s="15">
        <f t="shared" si="19"/>
        <v>0</v>
      </c>
      <c r="AA158" s="15">
        <f t="shared" si="19"/>
        <v>29.4</v>
      </c>
      <c r="AB158" s="49">
        <v>2022</v>
      </c>
      <c r="AC158" s="44"/>
    </row>
    <row r="159" spans="2:29" ht="26.25" customHeight="1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46" t="s">
        <v>204</v>
      </c>
      <c r="T159" s="49" t="s">
        <v>28</v>
      </c>
      <c r="U159" s="19">
        <v>0</v>
      </c>
      <c r="V159" s="19">
        <v>1</v>
      </c>
      <c r="W159" s="19">
        <v>0</v>
      </c>
      <c r="X159" s="19">
        <v>0</v>
      </c>
      <c r="Y159" s="19">
        <v>0</v>
      </c>
      <c r="Z159" s="19">
        <v>0</v>
      </c>
      <c r="AA159" s="19">
        <v>0</v>
      </c>
      <c r="AB159" s="49">
        <v>2022</v>
      </c>
      <c r="AC159" s="44"/>
    </row>
    <row r="160" spans="2:29" ht="40.5" customHeight="1" x14ac:dyDescent="0.25">
      <c r="B160" s="1">
        <v>0</v>
      </c>
      <c r="C160" s="1">
        <v>4</v>
      </c>
      <c r="D160" s="1">
        <v>3</v>
      </c>
      <c r="E160" s="1">
        <v>0</v>
      </c>
      <c r="F160" s="1">
        <v>7</v>
      </c>
      <c r="G160" s="1">
        <v>0</v>
      </c>
      <c r="H160" s="1">
        <v>2</v>
      </c>
      <c r="I160" s="1">
        <v>0</v>
      </c>
      <c r="J160" s="1">
        <v>1</v>
      </c>
      <c r="K160" s="1">
        <v>2</v>
      </c>
      <c r="L160" s="1">
        <v>0</v>
      </c>
      <c r="M160" s="1">
        <v>7</v>
      </c>
      <c r="N160" s="1">
        <v>9</v>
      </c>
      <c r="O160" s="1">
        <v>9</v>
      </c>
      <c r="P160" s="1">
        <v>9</v>
      </c>
      <c r="Q160" s="1">
        <v>9</v>
      </c>
      <c r="R160" s="1">
        <v>9</v>
      </c>
      <c r="S160" s="46" t="s">
        <v>212</v>
      </c>
      <c r="T160" s="49" t="s">
        <v>13</v>
      </c>
      <c r="U160" s="20">
        <v>0</v>
      </c>
      <c r="V160" s="20">
        <v>29.4</v>
      </c>
      <c r="W160" s="20">
        <v>0</v>
      </c>
      <c r="X160" s="20">
        <v>0</v>
      </c>
      <c r="Y160" s="20">
        <v>0</v>
      </c>
      <c r="Z160" s="20">
        <v>0</v>
      </c>
      <c r="AA160" s="20">
        <f t="shared" ref="AA160" si="20">U160+V160+W160+X160+Y160+Z160</f>
        <v>29.4</v>
      </c>
      <c r="AB160" s="49">
        <v>2022</v>
      </c>
      <c r="AC160" s="44"/>
    </row>
    <row r="161" spans="2:29" ht="40.5" customHeight="1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46" t="s">
        <v>206</v>
      </c>
      <c r="T161" s="49" t="s">
        <v>28</v>
      </c>
      <c r="U161" s="19">
        <v>0</v>
      </c>
      <c r="V161" s="19">
        <v>1</v>
      </c>
      <c r="W161" s="19">
        <v>0</v>
      </c>
      <c r="X161" s="19">
        <v>0</v>
      </c>
      <c r="Y161" s="19">
        <v>0</v>
      </c>
      <c r="Z161" s="19">
        <v>0</v>
      </c>
      <c r="AA161" s="19">
        <v>1</v>
      </c>
      <c r="AB161" s="49">
        <v>2022</v>
      </c>
      <c r="AC161" s="44"/>
    </row>
    <row r="162" spans="2:29" ht="61.5" customHeight="1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52" t="s">
        <v>207</v>
      </c>
      <c r="T162" s="49" t="s">
        <v>30</v>
      </c>
      <c r="U162" s="19">
        <v>0</v>
      </c>
      <c r="V162" s="19">
        <v>1</v>
      </c>
      <c r="W162" s="19">
        <v>0</v>
      </c>
      <c r="X162" s="19">
        <v>0</v>
      </c>
      <c r="Y162" s="19">
        <v>0</v>
      </c>
      <c r="Z162" s="19">
        <v>0</v>
      </c>
      <c r="AA162" s="19">
        <v>1</v>
      </c>
      <c r="AB162" s="49">
        <v>2022</v>
      </c>
      <c r="AC162" s="44"/>
    </row>
    <row r="163" spans="2:29" ht="66" customHeight="1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46" t="s">
        <v>208</v>
      </c>
      <c r="T163" s="49" t="s">
        <v>28</v>
      </c>
      <c r="U163" s="19">
        <v>0</v>
      </c>
      <c r="V163" s="19">
        <v>1</v>
      </c>
      <c r="W163" s="19">
        <v>0</v>
      </c>
      <c r="X163" s="19">
        <v>0</v>
      </c>
      <c r="Y163" s="19">
        <v>0</v>
      </c>
      <c r="Z163" s="19">
        <v>0</v>
      </c>
      <c r="AA163" s="19">
        <v>1</v>
      </c>
      <c r="AB163" s="49">
        <v>2022</v>
      </c>
      <c r="AC163" s="44"/>
    </row>
    <row r="164" spans="2:29" ht="42" customHeight="1" x14ac:dyDescent="0.25">
      <c r="B164" s="1">
        <v>0</v>
      </c>
      <c r="C164" s="1">
        <v>1</v>
      </c>
      <c r="D164" s="1">
        <v>1</v>
      </c>
      <c r="E164" s="1">
        <v>0</v>
      </c>
      <c r="F164" s="1">
        <v>7</v>
      </c>
      <c r="G164" s="1">
        <v>0</v>
      </c>
      <c r="H164" s="1">
        <v>3</v>
      </c>
      <c r="I164" s="1">
        <v>0</v>
      </c>
      <c r="J164" s="1">
        <v>1</v>
      </c>
      <c r="K164" s="1">
        <v>3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5" t="s">
        <v>73</v>
      </c>
      <c r="T164" s="6" t="s">
        <v>13</v>
      </c>
      <c r="U164" s="15">
        <f t="shared" ref="U164:AA164" si="21">U165+U177+U184</f>
        <v>52703.200000000004</v>
      </c>
      <c r="V164" s="15">
        <f t="shared" si="21"/>
        <v>48319.900000000009</v>
      </c>
      <c r="W164" s="15">
        <f t="shared" si="21"/>
        <v>45985.4</v>
      </c>
      <c r="X164" s="15">
        <f t="shared" si="21"/>
        <v>45985.4</v>
      </c>
      <c r="Y164" s="15">
        <f t="shared" si="21"/>
        <v>45985.4</v>
      </c>
      <c r="Z164" s="15">
        <f t="shared" si="21"/>
        <v>46025.4</v>
      </c>
      <c r="AA164" s="15">
        <f t="shared" si="21"/>
        <v>285004.70000000007</v>
      </c>
      <c r="AB164" s="6">
        <v>2026</v>
      </c>
      <c r="AC164" s="44"/>
    </row>
    <row r="165" spans="2:29" ht="37.5" x14ac:dyDescent="0.25">
      <c r="B165" s="1">
        <v>0</v>
      </c>
      <c r="C165" s="1">
        <v>1</v>
      </c>
      <c r="D165" s="1">
        <v>1</v>
      </c>
      <c r="E165" s="1">
        <v>0</v>
      </c>
      <c r="F165" s="1">
        <v>7</v>
      </c>
      <c r="G165" s="1">
        <v>0</v>
      </c>
      <c r="H165" s="1">
        <v>3</v>
      </c>
      <c r="I165" s="1">
        <v>0</v>
      </c>
      <c r="J165" s="1">
        <v>1</v>
      </c>
      <c r="K165" s="1">
        <v>3</v>
      </c>
      <c r="L165" s="1">
        <v>0</v>
      </c>
      <c r="M165" s="1">
        <v>1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5" t="s">
        <v>74</v>
      </c>
      <c r="T165" s="49" t="s">
        <v>13</v>
      </c>
      <c r="U165" s="15">
        <f>U167+U168+U172+U173</f>
        <v>49818.8</v>
      </c>
      <c r="V165" s="15">
        <f>V167+V168+V172+V173+V175</f>
        <v>47220.500000000007</v>
      </c>
      <c r="W165" s="15">
        <f t="shared" ref="W165:AA165" si="22">W167+W168+W172+W173+W175</f>
        <v>45886</v>
      </c>
      <c r="X165" s="15">
        <f t="shared" si="22"/>
        <v>45886</v>
      </c>
      <c r="Y165" s="15">
        <f t="shared" si="22"/>
        <v>45886</v>
      </c>
      <c r="Z165" s="15">
        <f t="shared" si="22"/>
        <v>45926</v>
      </c>
      <c r="AA165" s="15">
        <f t="shared" si="22"/>
        <v>280623.30000000005</v>
      </c>
      <c r="AB165" s="6">
        <v>2026</v>
      </c>
      <c r="AC165" s="44"/>
    </row>
    <row r="166" spans="2:29" ht="57" customHeight="1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46" t="s">
        <v>75</v>
      </c>
      <c r="T166" s="49" t="s">
        <v>25</v>
      </c>
      <c r="U166" s="19">
        <v>3200</v>
      </c>
      <c r="V166" s="19">
        <v>3200</v>
      </c>
      <c r="W166" s="19">
        <v>3200</v>
      </c>
      <c r="X166" s="19">
        <v>3200</v>
      </c>
      <c r="Y166" s="19">
        <v>3200</v>
      </c>
      <c r="Z166" s="19">
        <v>3200</v>
      </c>
      <c r="AA166" s="19">
        <v>19200</v>
      </c>
      <c r="AB166" s="49">
        <v>2026</v>
      </c>
      <c r="AC166" s="44"/>
    </row>
    <row r="167" spans="2:29" ht="31.5" customHeight="1" x14ac:dyDescent="0.25">
      <c r="B167" s="1">
        <v>0</v>
      </c>
      <c r="C167" s="1">
        <v>1</v>
      </c>
      <c r="D167" s="1">
        <v>1</v>
      </c>
      <c r="E167" s="1">
        <v>0</v>
      </c>
      <c r="F167" s="1">
        <v>7</v>
      </c>
      <c r="G167" s="1">
        <v>0</v>
      </c>
      <c r="H167" s="1">
        <v>3</v>
      </c>
      <c r="I167" s="1">
        <v>0</v>
      </c>
      <c r="J167" s="1">
        <v>1</v>
      </c>
      <c r="K167" s="1">
        <v>3</v>
      </c>
      <c r="L167" s="1">
        <v>0</v>
      </c>
      <c r="M167" s="1">
        <v>1</v>
      </c>
      <c r="N167" s="1">
        <v>9</v>
      </c>
      <c r="O167" s="1">
        <v>9</v>
      </c>
      <c r="P167" s="1">
        <v>9</v>
      </c>
      <c r="Q167" s="1">
        <v>9</v>
      </c>
      <c r="R167" s="1">
        <v>9</v>
      </c>
      <c r="S167" s="75" t="s">
        <v>76</v>
      </c>
      <c r="T167" s="61" t="s">
        <v>13</v>
      </c>
      <c r="U167" s="25">
        <v>39965.300000000003</v>
      </c>
      <c r="V167" s="25">
        <v>37072.400000000001</v>
      </c>
      <c r="W167" s="25">
        <v>36223.300000000003</v>
      </c>
      <c r="X167" s="25">
        <v>36223.300000000003</v>
      </c>
      <c r="Y167" s="25">
        <v>36223.300000000003</v>
      </c>
      <c r="Z167" s="25">
        <v>36310.400000000001</v>
      </c>
      <c r="AA167" s="20">
        <f>SUM(U167:Z167)</f>
        <v>222018.00000000003</v>
      </c>
      <c r="AB167" s="49">
        <v>2026</v>
      </c>
      <c r="AC167" s="44"/>
    </row>
    <row r="168" spans="2:29" ht="35.25" customHeight="1" x14ac:dyDescent="0.25">
      <c r="B168" s="1">
        <v>0</v>
      </c>
      <c r="C168" s="1">
        <v>1</v>
      </c>
      <c r="D168" s="1">
        <v>1</v>
      </c>
      <c r="E168" s="1">
        <v>1</v>
      </c>
      <c r="F168" s="1">
        <v>0</v>
      </c>
      <c r="G168" s="1">
        <v>0</v>
      </c>
      <c r="H168" s="1">
        <v>4</v>
      </c>
      <c r="I168" s="1">
        <v>0</v>
      </c>
      <c r="J168" s="1">
        <v>1</v>
      </c>
      <c r="K168" s="1">
        <v>3</v>
      </c>
      <c r="L168" s="1">
        <v>0</v>
      </c>
      <c r="M168" s="1">
        <v>1</v>
      </c>
      <c r="N168" s="1">
        <v>9</v>
      </c>
      <c r="O168" s="1">
        <v>9</v>
      </c>
      <c r="P168" s="1">
        <v>9</v>
      </c>
      <c r="Q168" s="1">
        <v>9</v>
      </c>
      <c r="R168" s="1">
        <v>9</v>
      </c>
      <c r="S168" s="76"/>
      <c r="T168" s="62"/>
      <c r="U168" s="25">
        <v>1.3</v>
      </c>
      <c r="V168" s="25">
        <v>0</v>
      </c>
      <c r="W168" s="25">
        <v>0</v>
      </c>
      <c r="X168" s="25">
        <v>0</v>
      </c>
      <c r="Y168" s="25">
        <v>0</v>
      </c>
      <c r="Z168" s="25">
        <v>0</v>
      </c>
      <c r="AA168" s="20">
        <f>SUM(U168:Z168)</f>
        <v>1.3</v>
      </c>
      <c r="AB168" s="49">
        <v>2021</v>
      </c>
      <c r="AC168" s="44"/>
    </row>
    <row r="169" spans="2:29" ht="37.5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46" t="s">
        <v>77</v>
      </c>
      <c r="T169" s="49" t="s">
        <v>28</v>
      </c>
      <c r="U169" s="19">
        <v>1</v>
      </c>
      <c r="V169" s="19">
        <v>1</v>
      </c>
      <c r="W169" s="19">
        <v>1</v>
      </c>
      <c r="X169" s="19">
        <v>1</v>
      </c>
      <c r="Y169" s="19">
        <v>1</v>
      </c>
      <c r="Z169" s="19">
        <v>1</v>
      </c>
      <c r="AA169" s="19">
        <v>1</v>
      </c>
      <c r="AB169" s="49">
        <v>2026</v>
      </c>
      <c r="AC169" s="44"/>
    </row>
    <row r="170" spans="2:29" ht="78" customHeight="1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46" t="s">
        <v>78</v>
      </c>
      <c r="T170" s="49" t="s">
        <v>30</v>
      </c>
      <c r="U170" s="49">
        <v>1</v>
      </c>
      <c r="V170" s="49">
        <v>1</v>
      </c>
      <c r="W170" s="49">
        <v>1</v>
      </c>
      <c r="X170" s="49">
        <v>1</v>
      </c>
      <c r="Y170" s="49">
        <v>1</v>
      </c>
      <c r="Z170" s="49">
        <v>1</v>
      </c>
      <c r="AA170" s="49">
        <v>1</v>
      </c>
      <c r="AB170" s="49">
        <v>2026</v>
      </c>
      <c r="AC170" s="44"/>
    </row>
    <row r="171" spans="2:29" ht="37.5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46" t="s">
        <v>79</v>
      </c>
      <c r="T171" s="49" t="s">
        <v>17</v>
      </c>
      <c r="U171" s="16">
        <v>15</v>
      </c>
      <c r="V171" s="16">
        <v>15</v>
      </c>
      <c r="W171" s="16">
        <v>15</v>
      </c>
      <c r="X171" s="16">
        <v>15</v>
      </c>
      <c r="Y171" s="16">
        <v>15</v>
      </c>
      <c r="Z171" s="16">
        <v>25</v>
      </c>
      <c r="AA171" s="16">
        <v>100</v>
      </c>
      <c r="AB171" s="49">
        <v>2026</v>
      </c>
      <c r="AC171" s="44"/>
    </row>
    <row r="172" spans="2:29" ht="29.25" customHeight="1" x14ac:dyDescent="0.25">
      <c r="B172" s="1">
        <v>0</v>
      </c>
      <c r="C172" s="1">
        <v>1</v>
      </c>
      <c r="D172" s="1">
        <v>1</v>
      </c>
      <c r="E172" s="1">
        <v>0</v>
      </c>
      <c r="F172" s="1">
        <v>7</v>
      </c>
      <c r="G172" s="1">
        <v>0</v>
      </c>
      <c r="H172" s="1">
        <v>3</v>
      </c>
      <c r="I172" s="1">
        <v>0</v>
      </c>
      <c r="J172" s="1">
        <v>1</v>
      </c>
      <c r="K172" s="1">
        <v>3</v>
      </c>
      <c r="L172" s="1">
        <v>0</v>
      </c>
      <c r="M172" s="1">
        <v>1</v>
      </c>
      <c r="N172" s="1" t="s">
        <v>39</v>
      </c>
      <c r="O172" s="1">
        <v>0</v>
      </c>
      <c r="P172" s="1">
        <v>6</v>
      </c>
      <c r="Q172" s="1">
        <v>9</v>
      </c>
      <c r="R172" s="1">
        <v>0</v>
      </c>
      <c r="S172" s="75" t="s">
        <v>80</v>
      </c>
      <c r="T172" s="61" t="s">
        <v>13</v>
      </c>
      <c r="U172" s="49">
        <v>272.89999999999998</v>
      </c>
      <c r="V172" s="16">
        <v>320</v>
      </c>
      <c r="W172" s="16">
        <v>320</v>
      </c>
      <c r="X172" s="16">
        <v>320</v>
      </c>
      <c r="Y172" s="16">
        <v>320</v>
      </c>
      <c r="Z172" s="49">
        <v>272.89999999999998</v>
      </c>
      <c r="AA172" s="20">
        <f>U172+V172+W172+X172+Y172+Z172</f>
        <v>1825.8000000000002</v>
      </c>
      <c r="AB172" s="49">
        <v>2026</v>
      </c>
      <c r="AC172" s="44"/>
    </row>
    <row r="173" spans="2:29" ht="28.5" customHeight="1" x14ac:dyDescent="0.25">
      <c r="B173" s="1">
        <v>0</v>
      </c>
      <c r="C173" s="1">
        <v>1</v>
      </c>
      <c r="D173" s="1">
        <v>1</v>
      </c>
      <c r="E173" s="1">
        <v>0</v>
      </c>
      <c r="F173" s="1">
        <v>7</v>
      </c>
      <c r="G173" s="1">
        <v>0</v>
      </c>
      <c r="H173" s="1">
        <v>3</v>
      </c>
      <c r="I173" s="1">
        <v>0</v>
      </c>
      <c r="J173" s="1">
        <v>1</v>
      </c>
      <c r="K173" s="1">
        <v>3</v>
      </c>
      <c r="L173" s="1">
        <v>0</v>
      </c>
      <c r="M173" s="1">
        <v>1</v>
      </c>
      <c r="N173" s="1">
        <v>1</v>
      </c>
      <c r="O173" s="1">
        <v>0</v>
      </c>
      <c r="P173" s="1">
        <v>6</v>
      </c>
      <c r="Q173" s="1">
        <v>9</v>
      </c>
      <c r="R173" s="1">
        <v>0</v>
      </c>
      <c r="S173" s="76"/>
      <c r="T173" s="62"/>
      <c r="U173" s="20">
        <v>9579.2999999999993</v>
      </c>
      <c r="V173" s="20">
        <v>9342.7000000000007</v>
      </c>
      <c r="W173" s="20">
        <v>9342.7000000000007</v>
      </c>
      <c r="X173" s="20">
        <v>9342.7000000000007</v>
      </c>
      <c r="Y173" s="20">
        <v>9342.7000000000007</v>
      </c>
      <c r="Z173" s="20">
        <v>9342.7000000000007</v>
      </c>
      <c r="AA173" s="20">
        <f>U173+V173+W173+X173+Y173+Z173</f>
        <v>56292.800000000003</v>
      </c>
      <c r="AB173" s="49">
        <v>2026</v>
      </c>
      <c r="AC173" s="44"/>
    </row>
    <row r="174" spans="2:29" ht="37.5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46" t="s">
        <v>81</v>
      </c>
      <c r="T174" s="49" t="s">
        <v>25</v>
      </c>
      <c r="U174" s="19">
        <v>59</v>
      </c>
      <c r="V174" s="19">
        <v>70</v>
      </c>
      <c r="W174" s="19">
        <v>70</v>
      </c>
      <c r="X174" s="19">
        <v>70</v>
      </c>
      <c r="Y174" s="19">
        <v>70</v>
      </c>
      <c r="Z174" s="19">
        <v>70</v>
      </c>
      <c r="AA174" s="19">
        <v>70</v>
      </c>
      <c r="AB174" s="49">
        <v>2026</v>
      </c>
      <c r="AC174" s="44"/>
    </row>
    <row r="175" spans="2:29" ht="37.5" x14ac:dyDescent="0.25">
      <c r="B175" s="1">
        <v>0</v>
      </c>
      <c r="C175" s="1">
        <v>1</v>
      </c>
      <c r="D175" s="1">
        <v>1</v>
      </c>
      <c r="E175" s="1">
        <v>0</v>
      </c>
      <c r="F175" s="1">
        <v>7</v>
      </c>
      <c r="G175" s="1">
        <v>0</v>
      </c>
      <c r="H175" s="1">
        <v>3</v>
      </c>
      <c r="I175" s="1">
        <v>0</v>
      </c>
      <c r="J175" s="1">
        <v>1</v>
      </c>
      <c r="K175" s="1">
        <v>3</v>
      </c>
      <c r="L175" s="1">
        <v>0</v>
      </c>
      <c r="M175" s="1">
        <v>1</v>
      </c>
      <c r="N175" s="1">
        <v>1</v>
      </c>
      <c r="O175" s="1">
        <v>0</v>
      </c>
      <c r="P175" s="1">
        <v>6</v>
      </c>
      <c r="Q175" s="1">
        <v>9</v>
      </c>
      <c r="R175" s="1">
        <v>0</v>
      </c>
      <c r="S175" s="46" t="s">
        <v>202</v>
      </c>
      <c r="T175" s="49" t="s">
        <v>13</v>
      </c>
      <c r="U175" s="20">
        <v>0</v>
      </c>
      <c r="V175" s="20">
        <v>485.4</v>
      </c>
      <c r="W175" s="20">
        <v>0</v>
      </c>
      <c r="X175" s="20">
        <v>0</v>
      </c>
      <c r="Y175" s="20">
        <v>0</v>
      </c>
      <c r="Z175" s="20">
        <v>0</v>
      </c>
      <c r="AA175" s="20">
        <f t="shared" ref="AA175" si="23">U175+V175+W175+X175+Y175+Z175</f>
        <v>485.4</v>
      </c>
      <c r="AB175" s="49">
        <v>2022</v>
      </c>
      <c r="AC175" s="44"/>
    </row>
    <row r="176" spans="2:29" ht="39.75" customHeight="1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59" t="s">
        <v>209</v>
      </c>
      <c r="T176" s="49" t="s">
        <v>28</v>
      </c>
      <c r="U176" s="19">
        <v>0</v>
      </c>
      <c r="V176" s="19">
        <v>1</v>
      </c>
      <c r="W176" s="19">
        <v>0</v>
      </c>
      <c r="X176" s="19">
        <v>0</v>
      </c>
      <c r="Y176" s="19">
        <v>0</v>
      </c>
      <c r="Z176" s="19">
        <v>0</v>
      </c>
      <c r="AA176" s="19">
        <v>1</v>
      </c>
      <c r="AB176" s="49">
        <v>2022</v>
      </c>
      <c r="AC176" s="44"/>
    </row>
    <row r="177" spans="2:29" ht="56.25" x14ac:dyDescent="0.25">
      <c r="B177" s="1">
        <v>0</v>
      </c>
      <c r="C177" s="1">
        <v>1</v>
      </c>
      <c r="D177" s="1">
        <v>1</v>
      </c>
      <c r="E177" s="1">
        <v>0</v>
      </c>
      <c r="F177" s="1">
        <v>7</v>
      </c>
      <c r="G177" s="1">
        <v>0</v>
      </c>
      <c r="H177" s="1">
        <v>9</v>
      </c>
      <c r="I177" s="1">
        <v>0</v>
      </c>
      <c r="J177" s="1">
        <v>1</v>
      </c>
      <c r="K177" s="1">
        <v>3</v>
      </c>
      <c r="L177" s="1">
        <v>0</v>
      </c>
      <c r="M177" s="1">
        <v>2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5" t="s">
        <v>82</v>
      </c>
      <c r="T177" s="49" t="s">
        <v>13</v>
      </c>
      <c r="U177" s="15">
        <f>U180+U182</f>
        <v>0</v>
      </c>
      <c r="V177" s="15">
        <f t="shared" ref="V177:AA177" si="24">V180+V182</f>
        <v>99.4</v>
      </c>
      <c r="W177" s="15">
        <f t="shared" si="24"/>
        <v>99.4</v>
      </c>
      <c r="X177" s="15">
        <f t="shared" si="24"/>
        <v>99.4</v>
      </c>
      <c r="Y177" s="15">
        <f t="shared" si="24"/>
        <v>99.4</v>
      </c>
      <c r="Z177" s="15">
        <f t="shared" si="24"/>
        <v>99.4</v>
      </c>
      <c r="AA177" s="15">
        <f t="shared" si="24"/>
        <v>497</v>
      </c>
      <c r="AB177" s="6">
        <v>2026</v>
      </c>
      <c r="AC177" s="44"/>
    </row>
    <row r="178" spans="2:29" ht="56.25" x14ac:dyDescent="0.2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46" t="s">
        <v>136</v>
      </c>
      <c r="T178" s="49" t="s">
        <v>28</v>
      </c>
      <c r="U178" s="24">
        <v>0</v>
      </c>
      <c r="V178" s="24">
        <v>52</v>
      </c>
      <c r="W178" s="24">
        <v>52</v>
      </c>
      <c r="X178" s="24">
        <v>52</v>
      </c>
      <c r="Y178" s="24">
        <v>52</v>
      </c>
      <c r="Z178" s="24">
        <v>52</v>
      </c>
      <c r="AA178" s="24">
        <v>52</v>
      </c>
      <c r="AB178" s="49">
        <v>2026</v>
      </c>
      <c r="AC178" s="44"/>
    </row>
    <row r="179" spans="2:29" ht="56.25" x14ac:dyDescent="0.2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46" t="s">
        <v>137</v>
      </c>
      <c r="T179" s="49" t="s">
        <v>28</v>
      </c>
      <c r="U179" s="24">
        <v>0</v>
      </c>
      <c r="V179" s="24">
        <v>52</v>
      </c>
      <c r="W179" s="24">
        <v>52</v>
      </c>
      <c r="X179" s="24">
        <v>52</v>
      </c>
      <c r="Y179" s="24">
        <v>52</v>
      </c>
      <c r="Z179" s="24">
        <v>52</v>
      </c>
      <c r="AA179" s="24">
        <v>52</v>
      </c>
      <c r="AB179" s="49">
        <v>2026</v>
      </c>
      <c r="AC179" s="44"/>
    </row>
    <row r="180" spans="2:29" ht="62.25" customHeight="1" x14ac:dyDescent="0.25">
      <c r="B180" s="1">
        <v>0</v>
      </c>
      <c r="C180" s="1">
        <v>1</v>
      </c>
      <c r="D180" s="1">
        <v>1</v>
      </c>
      <c r="E180" s="1">
        <v>0</v>
      </c>
      <c r="F180" s="1">
        <v>7</v>
      </c>
      <c r="G180" s="1">
        <v>0</v>
      </c>
      <c r="H180" s="1">
        <v>9</v>
      </c>
      <c r="I180" s="1">
        <v>0</v>
      </c>
      <c r="J180" s="1">
        <v>1</v>
      </c>
      <c r="K180" s="1">
        <v>3</v>
      </c>
      <c r="L180" s="1">
        <v>0</v>
      </c>
      <c r="M180" s="1">
        <v>2</v>
      </c>
      <c r="N180" s="1">
        <v>9</v>
      </c>
      <c r="O180" s="1">
        <v>9</v>
      </c>
      <c r="P180" s="1">
        <v>9</v>
      </c>
      <c r="Q180" s="1">
        <v>9</v>
      </c>
      <c r="R180" s="1">
        <v>9</v>
      </c>
      <c r="S180" s="46" t="s">
        <v>83</v>
      </c>
      <c r="T180" s="49" t="s">
        <v>13</v>
      </c>
      <c r="U180" s="20">
        <v>0</v>
      </c>
      <c r="V180" s="20">
        <v>99.4</v>
      </c>
      <c r="W180" s="20">
        <v>99.4</v>
      </c>
      <c r="X180" s="20">
        <v>99.4</v>
      </c>
      <c r="Y180" s="20">
        <v>99.4</v>
      </c>
      <c r="Z180" s="20">
        <v>99.4</v>
      </c>
      <c r="AA180" s="20">
        <f>U180+V180+W180+X180+Y180+Z180</f>
        <v>497</v>
      </c>
      <c r="AB180" s="49">
        <v>2026</v>
      </c>
      <c r="AC180" s="44"/>
    </row>
    <row r="181" spans="2:29" ht="37.5" x14ac:dyDescent="0.2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46" t="s">
        <v>84</v>
      </c>
      <c r="T181" s="49" t="s">
        <v>17</v>
      </c>
      <c r="U181" s="20">
        <v>0</v>
      </c>
      <c r="V181" s="20">
        <v>68</v>
      </c>
      <c r="W181" s="20">
        <v>68</v>
      </c>
      <c r="X181" s="20">
        <v>68</v>
      </c>
      <c r="Y181" s="20">
        <v>70</v>
      </c>
      <c r="Z181" s="20">
        <v>75</v>
      </c>
      <c r="AA181" s="20">
        <v>75</v>
      </c>
      <c r="AB181" s="49">
        <v>2026</v>
      </c>
      <c r="AC181" s="44"/>
    </row>
    <row r="182" spans="2:29" ht="23.25" customHeight="1" x14ac:dyDescent="0.25">
      <c r="B182" s="1">
        <v>0</v>
      </c>
      <c r="C182" s="1">
        <v>1</v>
      </c>
      <c r="D182" s="1">
        <v>1</v>
      </c>
      <c r="E182" s="1">
        <v>0</v>
      </c>
      <c r="F182" s="1">
        <v>7</v>
      </c>
      <c r="G182" s="1">
        <v>0</v>
      </c>
      <c r="H182" s="1">
        <v>9</v>
      </c>
      <c r="I182" s="1">
        <v>0</v>
      </c>
      <c r="J182" s="1">
        <v>1</v>
      </c>
      <c r="K182" s="1">
        <v>3</v>
      </c>
      <c r="L182" s="1">
        <v>0</v>
      </c>
      <c r="M182" s="1">
        <v>2</v>
      </c>
      <c r="N182" s="1">
        <v>9</v>
      </c>
      <c r="O182" s="1">
        <v>9</v>
      </c>
      <c r="P182" s="1">
        <v>9</v>
      </c>
      <c r="Q182" s="1">
        <v>9</v>
      </c>
      <c r="R182" s="1">
        <v>9</v>
      </c>
      <c r="S182" s="46" t="s">
        <v>85</v>
      </c>
      <c r="T182" s="49" t="s">
        <v>13</v>
      </c>
      <c r="U182" s="20">
        <v>0</v>
      </c>
      <c r="V182" s="20">
        <v>0</v>
      </c>
      <c r="W182" s="20">
        <v>0</v>
      </c>
      <c r="X182" s="20">
        <v>0</v>
      </c>
      <c r="Y182" s="20">
        <v>0</v>
      </c>
      <c r="Z182" s="20">
        <v>0</v>
      </c>
      <c r="AA182" s="20">
        <f>U182+V182+W182+X182+Y182+Z182</f>
        <v>0</v>
      </c>
      <c r="AB182" s="49">
        <v>2026</v>
      </c>
      <c r="AC182" s="44"/>
    </row>
    <row r="183" spans="2:29" ht="57.75" customHeight="1" x14ac:dyDescent="0.2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46" t="s">
        <v>86</v>
      </c>
      <c r="T183" s="49" t="s">
        <v>28</v>
      </c>
      <c r="U183" s="19">
        <v>0</v>
      </c>
      <c r="V183" s="19">
        <v>0</v>
      </c>
      <c r="W183" s="19">
        <v>0</v>
      </c>
      <c r="X183" s="19">
        <v>134</v>
      </c>
      <c r="Y183" s="19">
        <v>134</v>
      </c>
      <c r="Z183" s="19">
        <v>134</v>
      </c>
      <c r="AA183" s="19">
        <v>134</v>
      </c>
      <c r="AB183" s="49">
        <v>2026</v>
      </c>
      <c r="AC183" s="44"/>
    </row>
    <row r="184" spans="2:29" ht="39" customHeight="1" x14ac:dyDescent="0.25">
      <c r="B184" s="1">
        <v>0</v>
      </c>
      <c r="C184" s="1">
        <v>1</v>
      </c>
      <c r="D184" s="1">
        <v>1</v>
      </c>
      <c r="E184" s="1">
        <v>0</v>
      </c>
      <c r="F184" s="1">
        <v>7</v>
      </c>
      <c r="G184" s="1">
        <v>0</v>
      </c>
      <c r="H184" s="1">
        <v>3</v>
      </c>
      <c r="I184" s="1">
        <v>0</v>
      </c>
      <c r="J184" s="1">
        <v>1</v>
      </c>
      <c r="K184" s="1">
        <v>3</v>
      </c>
      <c r="L184" s="1">
        <v>0</v>
      </c>
      <c r="M184" s="1">
        <v>3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5" t="s">
        <v>173</v>
      </c>
      <c r="T184" s="49" t="s">
        <v>13</v>
      </c>
      <c r="U184" s="15">
        <f>U186+U190+U192</f>
        <v>2884.4</v>
      </c>
      <c r="V184" s="15">
        <f t="shared" ref="V184:Z184" si="25">V186+V190+V192</f>
        <v>1000</v>
      </c>
      <c r="W184" s="15">
        <f t="shared" si="25"/>
        <v>0</v>
      </c>
      <c r="X184" s="15">
        <f t="shared" si="25"/>
        <v>0</v>
      </c>
      <c r="Y184" s="15">
        <f t="shared" si="25"/>
        <v>0</v>
      </c>
      <c r="Z184" s="15">
        <f t="shared" si="25"/>
        <v>0</v>
      </c>
      <c r="AA184" s="15">
        <f>SUM(U184:Z184)</f>
        <v>3884.4</v>
      </c>
      <c r="AB184" s="49">
        <v>2021</v>
      </c>
      <c r="AC184" s="44"/>
    </row>
    <row r="185" spans="2:29" ht="39" customHeight="1" x14ac:dyDescent="0.2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46" t="s">
        <v>32</v>
      </c>
      <c r="T185" s="49" t="s">
        <v>28</v>
      </c>
      <c r="U185" s="49">
        <v>1</v>
      </c>
      <c r="V185" s="49">
        <v>1</v>
      </c>
      <c r="W185" s="49">
        <v>0</v>
      </c>
      <c r="X185" s="49">
        <v>0</v>
      </c>
      <c r="Y185" s="49">
        <v>0</v>
      </c>
      <c r="Z185" s="49">
        <v>0</v>
      </c>
      <c r="AA185" s="58">
        <v>1</v>
      </c>
      <c r="AB185" s="49">
        <v>2022</v>
      </c>
      <c r="AC185" s="44"/>
    </row>
    <row r="186" spans="2:29" ht="39.75" customHeight="1" x14ac:dyDescent="0.25">
      <c r="B186" s="1">
        <v>0</v>
      </c>
      <c r="C186" s="1">
        <v>1</v>
      </c>
      <c r="D186" s="1">
        <v>1</v>
      </c>
      <c r="E186" s="1">
        <v>0</v>
      </c>
      <c r="F186" s="1">
        <v>7</v>
      </c>
      <c r="G186" s="1">
        <v>0</v>
      </c>
      <c r="H186" s="1">
        <v>3</v>
      </c>
      <c r="I186" s="1">
        <v>0</v>
      </c>
      <c r="J186" s="1">
        <v>1</v>
      </c>
      <c r="K186" s="1">
        <v>3</v>
      </c>
      <c r="L186" s="1">
        <v>0</v>
      </c>
      <c r="M186" s="1">
        <v>3</v>
      </c>
      <c r="N186" s="1">
        <v>9</v>
      </c>
      <c r="O186" s="1">
        <v>9</v>
      </c>
      <c r="P186" s="1">
        <v>9</v>
      </c>
      <c r="Q186" s="1">
        <v>9</v>
      </c>
      <c r="R186" s="1">
        <v>9</v>
      </c>
      <c r="S186" s="46" t="s">
        <v>174</v>
      </c>
      <c r="T186" s="49" t="s">
        <v>13</v>
      </c>
      <c r="U186" s="20">
        <v>0</v>
      </c>
      <c r="V186" s="20">
        <v>0</v>
      </c>
      <c r="W186" s="20">
        <v>0</v>
      </c>
      <c r="X186" s="20">
        <v>0</v>
      </c>
      <c r="Y186" s="20">
        <v>0</v>
      </c>
      <c r="Z186" s="20">
        <v>0</v>
      </c>
      <c r="AA186" s="20">
        <f t="shared" ref="AA186" si="26">U186+V186+W186+X186+Y186+Z186</f>
        <v>0</v>
      </c>
      <c r="AB186" s="49">
        <v>2026</v>
      </c>
      <c r="AC186" s="44"/>
    </row>
    <row r="187" spans="2:29" ht="39" customHeight="1" x14ac:dyDescent="0.2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46" t="s">
        <v>175</v>
      </c>
      <c r="T187" s="49" t="s">
        <v>28</v>
      </c>
      <c r="U187" s="49">
        <v>0</v>
      </c>
      <c r="V187" s="49">
        <v>0</v>
      </c>
      <c r="W187" s="49">
        <v>0</v>
      </c>
      <c r="X187" s="49">
        <v>0</v>
      </c>
      <c r="Y187" s="49">
        <v>0</v>
      </c>
      <c r="Z187" s="49">
        <v>1</v>
      </c>
      <c r="AA187" s="49">
        <f>U187+V187+W187+X187+Y187+Z187</f>
        <v>1</v>
      </c>
      <c r="AB187" s="49">
        <v>2026</v>
      </c>
      <c r="AC187" s="44"/>
    </row>
    <row r="188" spans="2:29" ht="57.75" customHeight="1" x14ac:dyDescent="0.2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52" t="s">
        <v>177</v>
      </c>
      <c r="T188" s="49" t="s">
        <v>30</v>
      </c>
      <c r="U188" s="19">
        <v>1</v>
      </c>
      <c r="V188" s="19">
        <v>0</v>
      </c>
      <c r="W188" s="19">
        <v>0</v>
      </c>
      <c r="X188" s="19">
        <v>0</v>
      </c>
      <c r="Y188" s="19">
        <v>0</v>
      </c>
      <c r="Z188" s="19">
        <v>0</v>
      </c>
      <c r="AA188" s="19">
        <v>1</v>
      </c>
      <c r="AB188" s="49">
        <v>2021</v>
      </c>
      <c r="AC188" s="44"/>
    </row>
    <row r="189" spans="2:29" ht="59.25" customHeight="1" x14ac:dyDescent="0.2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52" t="s">
        <v>178</v>
      </c>
      <c r="T189" s="49" t="s">
        <v>28</v>
      </c>
      <c r="U189" s="19">
        <v>1</v>
      </c>
      <c r="V189" s="19">
        <v>0</v>
      </c>
      <c r="W189" s="19">
        <v>0</v>
      </c>
      <c r="X189" s="19">
        <v>0</v>
      </c>
      <c r="Y189" s="19">
        <v>0</v>
      </c>
      <c r="Z189" s="19">
        <v>0</v>
      </c>
      <c r="AA189" s="19">
        <v>1</v>
      </c>
      <c r="AB189" s="49">
        <v>2021</v>
      </c>
      <c r="AC189" s="44"/>
    </row>
    <row r="190" spans="2:29" ht="37.5" customHeight="1" x14ac:dyDescent="0.25">
      <c r="B190" s="1">
        <v>0</v>
      </c>
      <c r="C190" s="1">
        <v>1</v>
      </c>
      <c r="D190" s="1">
        <v>1</v>
      </c>
      <c r="E190" s="1">
        <v>0</v>
      </c>
      <c r="F190" s="1">
        <v>7</v>
      </c>
      <c r="G190" s="1">
        <v>0</v>
      </c>
      <c r="H190" s="1">
        <v>3</v>
      </c>
      <c r="I190" s="1">
        <v>0</v>
      </c>
      <c r="J190" s="1">
        <v>1</v>
      </c>
      <c r="K190" s="1">
        <v>3</v>
      </c>
      <c r="L190" s="1">
        <v>0</v>
      </c>
      <c r="M190" s="1">
        <v>3</v>
      </c>
      <c r="N190" s="1">
        <v>9</v>
      </c>
      <c r="O190" s="1">
        <v>9</v>
      </c>
      <c r="P190" s="1">
        <v>9</v>
      </c>
      <c r="Q190" s="1">
        <v>9</v>
      </c>
      <c r="R190" s="1">
        <v>9</v>
      </c>
      <c r="S190" s="11" t="s">
        <v>179</v>
      </c>
      <c r="T190" s="49" t="s">
        <v>13</v>
      </c>
      <c r="U190" s="20">
        <v>2884.4</v>
      </c>
      <c r="V190" s="20">
        <v>0</v>
      </c>
      <c r="W190" s="20">
        <v>0</v>
      </c>
      <c r="X190" s="20">
        <v>0</v>
      </c>
      <c r="Y190" s="20">
        <v>0</v>
      </c>
      <c r="Z190" s="20">
        <v>0</v>
      </c>
      <c r="AA190" s="20">
        <f t="shared" ref="AA190" si="27">U190+V190+W190+X190+Y190+Z190</f>
        <v>2884.4</v>
      </c>
      <c r="AB190" s="49">
        <v>2021</v>
      </c>
      <c r="AC190" s="44"/>
    </row>
    <row r="191" spans="2:29" ht="38.25" customHeight="1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46" t="s">
        <v>180</v>
      </c>
      <c r="T191" s="49" t="s">
        <v>28</v>
      </c>
      <c r="U191" s="19">
        <v>1</v>
      </c>
      <c r="V191" s="19">
        <v>0</v>
      </c>
      <c r="W191" s="19">
        <v>0</v>
      </c>
      <c r="X191" s="19">
        <v>0</v>
      </c>
      <c r="Y191" s="19">
        <v>0</v>
      </c>
      <c r="Z191" s="19">
        <v>0</v>
      </c>
      <c r="AA191" s="19">
        <v>1</v>
      </c>
      <c r="AB191" s="49">
        <v>2021</v>
      </c>
      <c r="AC191" s="44"/>
    </row>
    <row r="192" spans="2:29" ht="27" customHeight="1" x14ac:dyDescent="0.25">
      <c r="B192" s="1">
        <v>0</v>
      </c>
      <c r="C192" s="1">
        <v>1</v>
      </c>
      <c r="D192" s="1">
        <v>1</v>
      </c>
      <c r="E192" s="1">
        <v>0</v>
      </c>
      <c r="F192" s="1">
        <v>7</v>
      </c>
      <c r="G192" s="1">
        <v>0</v>
      </c>
      <c r="H192" s="1">
        <v>3</v>
      </c>
      <c r="I192" s="1">
        <v>0</v>
      </c>
      <c r="J192" s="1">
        <v>1</v>
      </c>
      <c r="K192" s="1">
        <v>3</v>
      </c>
      <c r="L192" s="1">
        <v>0</v>
      </c>
      <c r="M192" s="1">
        <v>3</v>
      </c>
      <c r="N192" s="1">
        <v>9</v>
      </c>
      <c r="O192" s="1">
        <v>9</v>
      </c>
      <c r="P192" s="1">
        <v>9</v>
      </c>
      <c r="Q192" s="1">
        <v>9</v>
      </c>
      <c r="R192" s="1">
        <v>9</v>
      </c>
      <c r="S192" s="11" t="s">
        <v>193</v>
      </c>
      <c r="T192" s="49" t="s">
        <v>13</v>
      </c>
      <c r="U192" s="20">
        <v>0</v>
      </c>
      <c r="V192" s="20">
        <v>1000</v>
      </c>
      <c r="W192" s="20">
        <v>0</v>
      </c>
      <c r="X192" s="20">
        <v>0</v>
      </c>
      <c r="Y192" s="20">
        <v>0</v>
      </c>
      <c r="Z192" s="20">
        <v>0</v>
      </c>
      <c r="AA192" s="20">
        <f t="shared" ref="AA192" si="28">U192+V192+W192+X192+Y192+Z192</f>
        <v>1000</v>
      </c>
      <c r="AB192" s="49">
        <v>2022</v>
      </c>
      <c r="AC192" s="44"/>
    </row>
    <row r="193" spans="2:29" ht="27.75" customHeight="1" x14ac:dyDescent="0.2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46" t="s">
        <v>194</v>
      </c>
      <c r="T193" s="49" t="s">
        <v>28</v>
      </c>
      <c r="U193" s="19">
        <v>0</v>
      </c>
      <c r="V193" s="19">
        <v>1</v>
      </c>
      <c r="W193" s="19">
        <v>0</v>
      </c>
      <c r="X193" s="19">
        <v>0</v>
      </c>
      <c r="Y193" s="19">
        <v>0</v>
      </c>
      <c r="Z193" s="19">
        <v>0</v>
      </c>
      <c r="AA193" s="19">
        <v>1</v>
      </c>
      <c r="AB193" s="49">
        <v>2022</v>
      </c>
      <c r="AC193" s="44"/>
    </row>
    <row r="194" spans="2:29" ht="38.25" customHeight="1" x14ac:dyDescent="0.25">
      <c r="B194" s="1">
        <v>0</v>
      </c>
      <c r="C194" s="1">
        <v>1</v>
      </c>
      <c r="D194" s="1">
        <v>1</v>
      </c>
      <c r="E194" s="1">
        <v>0</v>
      </c>
      <c r="F194" s="1">
        <v>7</v>
      </c>
      <c r="G194" s="1">
        <v>0</v>
      </c>
      <c r="H194" s="1">
        <v>7</v>
      </c>
      <c r="I194" s="1">
        <v>0</v>
      </c>
      <c r="J194" s="1">
        <v>1</v>
      </c>
      <c r="K194" s="1">
        <v>4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5" t="s">
        <v>87</v>
      </c>
      <c r="T194" s="6" t="s">
        <v>13</v>
      </c>
      <c r="U194" s="15">
        <f t="shared" ref="U194:AA194" si="29">U195+U219</f>
        <v>96213.1</v>
      </c>
      <c r="V194" s="15">
        <f t="shared" si="29"/>
        <v>94705.2</v>
      </c>
      <c r="W194" s="15">
        <f t="shared" si="29"/>
        <v>89657.9</v>
      </c>
      <c r="X194" s="15">
        <f t="shared" si="29"/>
        <v>89657.9</v>
      </c>
      <c r="Y194" s="15">
        <f t="shared" si="29"/>
        <v>89657.9</v>
      </c>
      <c r="Z194" s="15">
        <f t="shared" si="29"/>
        <v>89657.9</v>
      </c>
      <c r="AA194" s="15">
        <f t="shared" si="29"/>
        <v>549549.89999999991</v>
      </c>
      <c r="AB194" s="6">
        <v>2026</v>
      </c>
      <c r="AC194" s="44"/>
    </row>
    <row r="195" spans="2:29" ht="42.75" customHeight="1" x14ac:dyDescent="0.25">
      <c r="B195" s="1">
        <v>0</v>
      </c>
      <c r="C195" s="1">
        <v>1</v>
      </c>
      <c r="D195" s="1">
        <v>1</v>
      </c>
      <c r="E195" s="1">
        <v>0</v>
      </c>
      <c r="F195" s="1">
        <v>7</v>
      </c>
      <c r="G195" s="1">
        <v>0</v>
      </c>
      <c r="H195" s="1">
        <v>7</v>
      </c>
      <c r="I195" s="1">
        <v>0</v>
      </c>
      <c r="J195" s="1">
        <v>1</v>
      </c>
      <c r="K195" s="1">
        <v>4</v>
      </c>
      <c r="L195" s="1">
        <v>0</v>
      </c>
      <c r="M195" s="1">
        <v>1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5" t="s">
        <v>88</v>
      </c>
      <c r="T195" s="49" t="s">
        <v>13</v>
      </c>
      <c r="U195" s="15">
        <f>U198+U199+U200+U203+U204+U207+U208+U211+U215+U217</f>
        <v>83451.200000000012</v>
      </c>
      <c r="V195" s="15">
        <f>V198+V199+V200+V203+V204+V207+V208+V211+V215+V217+V212</f>
        <v>86184.599999999991</v>
      </c>
      <c r="W195" s="15">
        <f t="shared" ref="W195:AA195" si="30">W198+W199+W200+W203+W204+W207+W208+W211+W215+W217+W212</f>
        <v>88511.4</v>
      </c>
      <c r="X195" s="15">
        <f t="shared" si="30"/>
        <v>88511.4</v>
      </c>
      <c r="Y195" s="15">
        <f t="shared" si="30"/>
        <v>88511.4</v>
      </c>
      <c r="Z195" s="15">
        <f t="shared" si="30"/>
        <v>88511.4</v>
      </c>
      <c r="AA195" s="15">
        <f t="shared" si="30"/>
        <v>523681.39999999997</v>
      </c>
      <c r="AB195" s="6">
        <v>2026</v>
      </c>
      <c r="AC195" s="44"/>
    </row>
    <row r="196" spans="2:29" ht="37.5" x14ac:dyDescent="0.2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46" t="s">
        <v>89</v>
      </c>
      <c r="T196" s="49" t="s">
        <v>28</v>
      </c>
      <c r="U196" s="49">
        <v>61</v>
      </c>
      <c r="V196" s="49">
        <v>61</v>
      </c>
      <c r="W196" s="49">
        <v>62</v>
      </c>
      <c r="X196" s="49">
        <v>62</v>
      </c>
      <c r="Y196" s="49">
        <v>62</v>
      </c>
      <c r="Z196" s="49">
        <v>62</v>
      </c>
      <c r="AA196" s="49">
        <v>62</v>
      </c>
      <c r="AB196" s="49">
        <v>2026</v>
      </c>
      <c r="AC196" s="44"/>
    </row>
    <row r="197" spans="2:29" ht="42" customHeight="1" x14ac:dyDescent="0.2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46" t="s">
        <v>90</v>
      </c>
      <c r="T197" s="49" t="s">
        <v>17</v>
      </c>
      <c r="U197" s="16">
        <v>60</v>
      </c>
      <c r="V197" s="16">
        <v>60</v>
      </c>
      <c r="W197" s="16">
        <v>60</v>
      </c>
      <c r="X197" s="16">
        <v>60</v>
      </c>
      <c r="Y197" s="16">
        <v>60</v>
      </c>
      <c r="Z197" s="16">
        <v>60</v>
      </c>
      <c r="AA197" s="16">
        <v>60</v>
      </c>
      <c r="AB197" s="49">
        <v>2026</v>
      </c>
      <c r="AC197" s="44"/>
    </row>
    <row r="198" spans="2:29" ht="24" customHeight="1" x14ac:dyDescent="0.25">
      <c r="B198" s="1">
        <v>0</v>
      </c>
      <c r="C198" s="1">
        <v>1</v>
      </c>
      <c r="D198" s="1">
        <v>1</v>
      </c>
      <c r="E198" s="1">
        <v>0</v>
      </c>
      <c r="F198" s="1">
        <v>7</v>
      </c>
      <c r="G198" s="1">
        <v>0</v>
      </c>
      <c r="H198" s="1">
        <v>7</v>
      </c>
      <c r="I198" s="1">
        <v>0</v>
      </c>
      <c r="J198" s="1">
        <v>1</v>
      </c>
      <c r="K198" s="1">
        <v>4</v>
      </c>
      <c r="L198" s="1">
        <v>0</v>
      </c>
      <c r="M198" s="1">
        <v>1</v>
      </c>
      <c r="N198" s="1">
        <v>9</v>
      </c>
      <c r="O198" s="1">
        <v>9</v>
      </c>
      <c r="P198" s="1">
        <v>9</v>
      </c>
      <c r="Q198" s="1">
        <v>9</v>
      </c>
      <c r="R198" s="1">
        <v>9</v>
      </c>
      <c r="S198" s="71" t="s">
        <v>91</v>
      </c>
      <c r="T198" s="69" t="s">
        <v>13</v>
      </c>
      <c r="U198" s="20">
        <v>31432.2</v>
      </c>
      <c r="V198" s="20">
        <v>33991.1</v>
      </c>
      <c r="W198" s="20">
        <v>33829.1</v>
      </c>
      <c r="X198" s="20">
        <v>33829.1</v>
      </c>
      <c r="Y198" s="20">
        <v>33829.1</v>
      </c>
      <c r="Z198" s="20">
        <v>33829.1</v>
      </c>
      <c r="AA198" s="20">
        <f>SUM(U198:Z198)</f>
        <v>200739.7</v>
      </c>
      <c r="AB198" s="49">
        <v>2026</v>
      </c>
      <c r="AC198" s="44"/>
    </row>
    <row r="199" spans="2:29" ht="30.75" customHeight="1" x14ac:dyDescent="0.25">
      <c r="B199" s="1">
        <v>0</v>
      </c>
      <c r="C199" s="1">
        <v>1</v>
      </c>
      <c r="D199" s="1">
        <v>1</v>
      </c>
      <c r="E199" s="1">
        <v>0</v>
      </c>
      <c r="F199" s="1">
        <v>7</v>
      </c>
      <c r="G199" s="1">
        <v>0</v>
      </c>
      <c r="H199" s="1">
        <v>7</v>
      </c>
      <c r="I199" s="1">
        <v>0</v>
      </c>
      <c r="J199" s="1">
        <v>1</v>
      </c>
      <c r="K199" s="1">
        <v>4</v>
      </c>
      <c r="L199" s="1">
        <v>0</v>
      </c>
      <c r="M199" s="1">
        <v>1</v>
      </c>
      <c r="N199" s="1" t="s">
        <v>39</v>
      </c>
      <c r="O199" s="1">
        <v>0</v>
      </c>
      <c r="P199" s="1">
        <v>2</v>
      </c>
      <c r="Q199" s="1">
        <v>4</v>
      </c>
      <c r="R199" s="1">
        <v>0</v>
      </c>
      <c r="S199" s="73"/>
      <c r="T199" s="70"/>
      <c r="U199" s="20">
        <v>5407.5</v>
      </c>
      <c r="V199" s="20">
        <v>5407.5</v>
      </c>
      <c r="W199" s="20">
        <v>5407.5</v>
      </c>
      <c r="X199" s="20">
        <v>5407.5</v>
      </c>
      <c r="Y199" s="20">
        <v>5407.5</v>
      </c>
      <c r="Z199" s="20">
        <v>5407.5</v>
      </c>
      <c r="AA199" s="20">
        <f>U199+V199+W199+X199+Y199+Z199</f>
        <v>32445</v>
      </c>
      <c r="AB199" s="49">
        <v>2026</v>
      </c>
      <c r="AC199" s="44"/>
    </row>
    <row r="200" spans="2:29" ht="24.75" customHeight="1" x14ac:dyDescent="0.25">
      <c r="B200" s="1">
        <v>0</v>
      </c>
      <c r="C200" s="1">
        <v>1</v>
      </c>
      <c r="D200" s="1">
        <v>1</v>
      </c>
      <c r="E200" s="1">
        <v>0</v>
      </c>
      <c r="F200" s="1">
        <v>7</v>
      </c>
      <c r="G200" s="1">
        <v>0</v>
      </c>
      <c r="H200" s="1">
        <v>7</v>
      </c>
      <c r="I200" s="1">
        <v>0</v>
      </c>
      <c r="J200" s="1">
        <v>1</v>
      </c>
      <c r="K200" s="1">
        <v>4</v>
      </c>
      <c r="L200" s="1">
        <v>0</v>
      </c>
      <c r="M200" s="1">
        <v>1</v>
      </c>
      <c r="N200" s="1">
        <v>1</v>
      </c>
      <c r="O200" s="1">
        <v>0</v>
      </c>
      <c r="P200" s="1">
        <v>2</v>
      </c>
      <c r="Q200" s="1">
        <v>4</v>
      </c>
      <c r="R200" s="1">
        <v>0</v>
      </c>
      <c r="S200" s="72"/>
      <c r="T200" s="62"/>
      <c r="U200" s="20">
        <v>30368</v>
      </c>
      <c r="V200" s="26">
        <v>31577.8</v>
      </c>
      <c r="W200" s="26">
        <v>28519.1</v>
      </c>
      <c r="X200" s="26">
        <v>28519.1</v>
      </c>
      <c r="Y200" s="26">
        <v>28519.1</v>
      </c>
      <c r="Z200" s="26">
        <v>28519.1</v>
      </c>
      <c r="AA200" s="20">
        <f>U200+V200+W200+X200+Y200+Z200</f>
        <v>176022.2</v>
      </c>
      <c r="AB200" s="49">
        <v>2026</v>
      </c>
      <c r="AC200" s="44"/>
    </row>
    <row r="201" spans="2:29" ht="24" customHeight="1" x14ac:dyDescent="0.2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46" t="s">
        <v>92</v>
      </c>
      <c r="T201" s="49" t="s">
        <v>28</v>
      </c>
      <c r="U201" s="19">
        <v>8</v>
      </c>
      <c r="V201" s="19">
        <v>8</v>
      </c>
      <c r="W201" s="19">
        <v>9</v>
      </c>
      <c r="X201" s="19">
        <v>9</v>
      </c>
      <c r="Y201" s="19">
        <v>9</v>
      </c>
      <c r="Z201" s="19">
        <v>9</v>
      </c>
      <c r="AA201" s="19">
        <v>9</v>
      </c>
      <c r="AB201" s="49">
        <v>2026</v>
      </c>
      <c r="AC201" s="44"/>
    </row>
    <row r="202" spans="2:29" ht="57.75" customHeight="1" x14ac:dyDescent="0.2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46" t="s">
        <v>93</v>
      </c>
      <c r="T202" s="49" t="s">
        <v>25</v>
      </c>
      <c r="U202" s="19">
        <v>3988</v>
      </c>
      <c r="V202" s="27">
        <v>5186</v>
      </c>
      <c r="W202" s="27">
        <v>5186</v>
      </c>
      <c r="X202" s="27">
        <v>5186</v>
      </c>
      <c r="Y202" s="27">
        <v>5186</v>
      </c>
      <c r="Z202" s="27">
        <v>5186</v>
      </c>
      <c r="AA202" s="19">
        <f>SUM(U202:Z202)</f>
        <v>29918</v>
      </c>
      <c r="AB202" s="49">
        <v>2026</v>
      </c>
      <c r="AC202" s="44"/>
    </row>
    <row r="203" spans="2:29" ht="30" customHeight="1" x14ac:dyDescent="0.25">
      <c r="B203" s="1">
        <v>0</v>
      </c>
      <c r="C203" s="1">
        <v>1</v>
      </c>
      <c r="D203" s="1">
        <v>1</v>
      </c>
      <c r="E203" s="1">
        <v>0</v>
      </c>
      <c r="F203" s="1">
        <v>7</v>
      </c>
      <c r="G203" s="1">
        <v>0</v>
      </c>
      <c r="H203" s="1">
        <v>7</v>
      </c>
      <c r="I203" s="1">
        <v>0</v>
      </c>
      <c r="J203" s="1">
        <v>1</v>
      </c>
      <c r="K203" s="1">
        <v>4</v>
      </c>
      <c r="L203" s="1">
        <v>0</v>
      </c>
      <c r="M203" s="1">
        <v>1</v>
      </c>
      <c r="N203" s="1">
        <v>9</v>
      </c>
      <c r="O203" s="1">
        <v>9</v>
      </c>
      <c r="P203" s="1">
        <v>9</v>
      </c>
      <c r="Q203" s="1">
        <v>9</v>
      </c>
      <c r="R203" s="1">
        <v>9</v>
      </c>
      <c r="S203" s="66" t="s">
        <v>94</v>
      </c>
      <c r="T203" s="69" t="s">
        <v>13</v>
      </c>
      <c r="U203" s="20">
        <v>815.6</v>
      </c>
      <c r="V203" s="20">
        <v>877.8</v>
      </c>
      <c r="W203" s="20">
        <v>877.8</v>
      </c>
      <c r="X203" s="20">
        <v>877.8</v>
      </c>
      <c r="Y203" s="20">
        <v>877.8</v>
      </c>
      <c r="Z203" s="20">
        <v>877.8</v>
      </c>
      <c r="AA203" s="20">
        <f>U203+V203+W203+X203+Y203+Z203</f>
        <v>5204.6000000000004</v>
      </c>
      <c r="AB203" s="49">
        <v>2026</v>
      </c>
      <c r="AC203" s="44"/>
    </row>
    <row r="204" spans="2:29" ht="18.75" customHeight="1" x14ac:dyDescent="0.25">
      <c r="B204" s="1">
        <v>0</v>
      </c>
      <c r="C204" s="1">
        <v>1</v>
      </c>
      <c r="D204" s="1">
        <v>1</v>
      </c>
      <c r="E204" s="1">
        <v>0</v>
      </c>
      <c r="F204" s="1">
        <v>7</v>
      </c>
      <c r="G204" s="1">
        <v>0</v>
      </c>
      <c r="H204" s="1">
        <v>7</v>
      </c>
      <c r="I204" s="1">
        <v>0</v>
      </c>
      <c r="J204" s="1">
        <v>1</v>
      </c>
      <c r="K204" s="1">
        <v>4</v>
      </c>
      <c r="L204" s="1">
        <v>0</v>
      </c>
      <c r="M204" s="1">
        <v>1</v>
      </c>
      <c r="N204" s="1">
        <v>1</v>
      </c>
      <c r="O204" s="1">
        <v>0</v>
      </c>
      <c r="P204" s="1">
        <v>2</v>
      </c>
      <c r="Q204" s="1">
        <v>4</v>
      </c>
      <c r="R204" s="1">
        <v>0</v>
      </c>
      <c r="S204" s="68"/>
      <c r="T204" s="62"/>
      <c r="U204" s="20">
        <v>6621</v>
      </c>
      <c r="V204" s="20">
        <v>6650.9</v>
      </c>
      <c r="W204" s="20">
        <v>6650.9</v>
      </c>
      <c r="X204" s="20">
        <v>6650.9</v>
      </c>
      <c r="Y204" s="20">
        <v>6650.9</v>
      </c>
      <c r="Z204" s="20">
        <v>6650.9</v>
      </c>
      <c r="AA204" s="20">
        <f>U204+V204+W204+X204+Y204+Z204</f>
        <v>39875.5</v>
      </c>
      <c r="AB204" s="49">
        <v>2026</v>
      </c>
      <c r="AC204" s="44"/>
    </row>
    <row r="205" spans="2:29" ht="24.75" customHeight="1" x14ac:dyDescent="0.2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46" t="s">
        <v>92</v>
      </c>
      <c r="T205" s="49" t="s">
        <v>28</v>
      </c>
      <c r="U205" s="50">
        <v>52</v>
      </c>
      <c r="V205" s="50">
        <v>52</v>
      </c>
      <c r="W205" s="50">
        <v>52</v>
      </c>
      <c r="X205" s="50">
        <v>52</v>
      </c>
      <c r="Y205" s="50">
        <v>52</v>
      </c>
      <c r="Z205" s="50">
        <v>52</v>
      </c>
      <c r="AA205" s="50">
        <v>52</v>
      </c>
      <c r="AB205" s="49">
        <v>2026</v>
      </c>
      <c r="AC205" s="44"/>
    </row>
    <row r="206" spans="2:29" ht="37.5" x14ac:dyDescent="0.2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46" t="s">
        <v>95</v>
      </c>
      <c r="T206" s="49" t="s">
        <v>25</v>
      </c>
      <c r="U206" s="19">
        <v>4352</v>
      </c>
      <c r="V206" s="19">
        <v>4880</v>
      </c>
      <c r="W206" s="19">
        <v>4880</v>
      </c>
      <c r="X206" s="19">
        <v>4880</v>
      </c>
      <c r="Y206" s="19">
        <v>4880</v>
      </c>
      <c r="Z206" s="19">
        <v>4880</v>
      </c>
      <c r="AA206" s="19">
        <f>SUM(U206:Z206)</f>
        <v>28752</v>
      </c>
      <c r="AB206" s="49">
        <v>2026</v>
      </c>
      <c r="AC206" s="44"/>
    </row>
    <row r="207" spans="2:29" ht="23.25" customHeight="1" x14ac:dyDescent="0.25">
      <c r="B207" s="1">
        <v>0</v>
      </c>
      <c r="C207" s="1">
        <v>1</v>
      </c>
      <c r="D207" s="1">
        <v>1</v>
      </c>
      <c r="E207" s="1">
        <v>0</v>
      </c>
      <c r="F207" s="1">
        <v>7</v>
      </c>
      <c r="G207" s="1">
        <v>0</v>
      </c>
      <c r="H207" s="1">
        <v>7</v>
      </c>
      <c r="I207" s="1">
        <v>0</v>
      </c>
      <c r="J207" s="1">
        <v>1</v>
      </c>
      <c r="K207" s="1">
        <v>4</v>
      </c>
      <c r="L207" s="1">
        <v>0</v>
      </c>
      <c r="M207" s="1">
        <v>1</v>
      </c>
      <c r="N207" s="1">
        <v>9</v>
      </c>
      <c r="O207" s="1">
        <v>9</v>
      </c>
      <c r="P207" s="1">
        <v>9</v>
      </c>
      <c r="Q207" s="1">
        <v>9</v>
      </c>
      <c r="R207" s="1">
        <v>9</v>
      </c>
      <c r="S207" s="64" t="s">
        <v>96</v>
      </c>
      <c r="T207" s="61" t="s">
        <v>13</v>
      </c>
      <c r="U207" s="20">
        <v>1056.8</v>
      </c>
      <c r="V207" s="20">
        <v>622.5</v>
      </c>
      <c r="W207" s="20">
        <v>3466.8</v>
      </c>
      <c r="X207" s="20">
        <v>3466.8</v>
      </c>
      <c r="Y207" s="20">
        <v>3466.8</v>
      </c>
      <c r="Z207" s="20">
        <v>3466.8</v>
      </c>
      <c r="AA207" s="20">
        <f>U207+V207+W207+X207+Y207+Z207</f>
        <v>15546.5</v>
      </c>
      <c r="AB207" s="49">
        <v>2026</v>
      </c>
      <c r="AC207" s="44"/>
    </row>
    <row r="208" spans="2:29" ht="24.75" customHeight="1" x14ac:dyDescent="0.25">
      <c r="B208" s="1">
        <v>0</v>
      </c>
      <c r="C208" s="1">
        <v>1</v>
      </c>
      <c r="D208" s="1">
        <v>1</v>
      </c>
      <c r="E208" s="1">
        <v>0</v>
      </c>
      <c r="F208" s="1">
        <v>7</v>
      </c>
      <c r="G208" s="1">
        <v>0</v>
      </c>
      <c r="H208" s="1">
        <v>7</v>
      </c>
      <c r="I208" s="1">
        <v>0</v>
      </c>
      <c r="J208" s="1">
        <v>1</v>
      </c>
      <c r="K208" s="1">
        <v>4</v>
      </c>
      <c r="L208" s="1">
        <v>0</v>
      </c>
      <c r="M208" s="1">
        <v>1</v>
      </c>
      <c r="N208" s="1">
        <v>1</v>
      </c>
      <c r="O208" s="1">
        <v>0</v>
      </c>
      <c r="P208" s="1">
        <v>2</v>
      </c>
      <c r="Q208" s="1">
        <v>4</v>
      </c>
      <c r="R208" s="1">
        <v>0</v>
      </c>
      <c r="S208" s="65"/>
      <c r="T208" s="62"/>
      <c r="U208" s="20">
        <v>0</v>
      </c>
      <c r="V208" s="20">
        <v>951.7</v>
      </c>
      <c r="W208" s="20">
        <v>951.7</v>
      </c>
      <c r="X208" s="20">
        <v>951.7</v>
      </c>
      <c r="Y208" s="20">
        <v>951.7</v>
      </c>
      <c r="Z208" s="20">
        <v>951.7</v>
      </c>
      <c r="AA208" s="20">
        <f>U208+V208+W208+X208+Y208+Z208</f>
        <v>4758.5</v>
      </c>
      <c r="AB208" s="49">
        <v>2026</v>
      </c>
      <c r="AC208" s="44"/>
    </row>
    <row r="209" spans="2:30" ht="21.75" customHeight="1" x14ac:dyDescent="0.2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46" t="s">
        <v>97</v>
      </c>
      <c r="T209" s="49" t="s">
        <v>25</v>
      </c>
      <c r="U209" s="19">
        <v>0</v>
      </c>
      <c r="V209" s="19">
        <v>0</v>
      </c>
      <c r="W209" s="19">
        <v>290</v>
      </c>
      <c r="X209" s="19">
        <v>290</v>
      </c>
      <c r="Y209" s="19">
        <v>290</v>
      </c>
      <c r="Z209" s="19">
        <v>290</v>
      </c>
      <c r="AA209" s="19">
        <f>U209+V209+W209+X209+Y209+Z209</f>
        <v>1160</v>
      </c>
      <c r="AB209" s="49">
        <v>2026</v>
      </c>
      <c r="AC209" s="44"/>
    </row>
    <row r="210" spans="2:30" ht="21.75" customHeight="1" x14ac:dyDescent="0.2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46" t="s">
        <v>176</v>
      </c>
      <c r="T210" s="49" t="s">
        <v>28</v>
      </c>
      <c r="U210" s="19">
        <v>1</v>
      </c>
      <c r="V210" s="24">
        <v>1</v>
      </c>
      <c r="W210" s="24">
        <v>1</v>
      </c>
      <c r="X210" s="24">
        <v>1</v>
      </c>
      <c r="Y210" s="24">
        <v>1</v>
      </c>
      <c r="Z210" s="24">
        <v>1</v>
      </c>
      <c r="AA210" s="24">
        <v>1</v>
      </c>
      <c r="AB210" s="50">
        <v>2026</v>
      </c>
      <c r="AC210" s="44"/>
    </row>
    <row r="211" spans="2:30" ht="24" customHeight="1" x14ac:dyDescent="0.25">
      <c r="B211" s="1">
        <v>0</v>
      </c>
      <c r="C211" s="1">
        <v>1</v>
      </c>
      <c r="D211" s="1">
        <v>1</v>
      </c>
      <c r="E211" s="1">
        <v>0</v>
      </c>
      <c r="F211" s="1">
        <v>7</v>
      </c>
      <c r="G211" s="1">
        <v>0</v>
      </c>
      <c r="H211" s="1">
        <v>7</v>
      </c>
      <c r="I211" s="1">
        <v>0</v>
      </c>
      <c r="J211" s="1">
        <v>1</v>
      </c>
      <c r="K211" s="1">
        <v>4</v>
      </c>
      <c r="L211" s="1">
        <v>0</v>
      </c>
      <c r="M211" s="1">
        <v>1</v>
      </c>
      <c r="N211" s="1">
        <v>1</v>
      </c>
      <c r="O211" s="1">
        <v>0</v>
      </c>
      <c r="P211" s="1">
        <v>2</v>
      </c>
      <c r="Q211" s="1">
        <v>4</v>
      </c>
      <c r="R211" s="1">
        <v>0</v>
      </c>
      <c r="S211" s="71" t="s">
        <v>98</v>
      </c>
      <c r="T211" s="69" t="s">
        <v>13</v>
      </c>
      <c r="U211" s="20">
        <v>172.6</v>
      </c>
      <c r="V211" s="20">
        <v>261.8</v>
      </c>
      <c r="W211" s="20">
        <v>172.6</v>
      </c>
      <c r="X211" s="20">
        <v>172.6</v>
      </c>
      <c r="Y211" s="20">
        <v>172.6</v>
      </c>
      <c r="Z211" s="20">
        <v>172.6</v>
      </c>
      <c r="AA211" s="20">
        <f>U211+V211+W211+X211+Y211+Z211</f>
        <v>1124.8</v>
      </c>
      <c r="AB211" s="49">
        <v>2026</v>
      </c>
      <c r="AC211" s="44"/>
    </row>
    <row r="212" spans="2:30" ht="24" customHeight="1" x14ac:dyDescent="0.25">
      <c r="B212" s="1">
        <v>0</v>
      </c>
      <c r="C212" s="1">
        <v>1</v>
      </c>
      <c r="D212" s="1">
        <v>1</v>
      </c>
      <c r="E212" s="1">
        <v>0</v>
      </c>
      <c r="F212" s="1">
        <v>7</v>
      </c>
      <c r="G212" s="1">
        <v>0</v>
      </c>
      <c r="H212" s="1">
        <v>7</v>
      </c>
      <c r="I212" s="1">
        <v>0</v>
      </c>
      <c r="J212" s="1">
        <v>1</v>
      </c>
      <c r="K212" s="1">
        <v>4</v>
      </c>
      <c r="L212" s="1">
        <v>0</v>
      </c>
      <c r="M212" s="1">
        <v>1</v>
      </c>
      <c r="N212" s="1">
        <v>9</v>
      </c>
      <c r="O212" s="1">
        <v>9</v>
      </c>
      <c r="P212" s="1">
        <v>9</v>
      </c>
      <c r="Q212" s="1">
        <v>9</v>
      </c>
      <c r="R212" s="1">
        <v>9</v>
      </c>
      <c r="S212" s="72"/>
      <c r="T212" s="62"/>
      <c r="U212" s="20">
        <v>0</v>
      </c>
      <c r="V212" s="20">
        <v>355.5</v>
      </c>
      <c r="W212" s="20">
        <v>0</v>
      </c>
      <c r="X212" s="20">
        <v>0</v>
      </c>
      <c r="Y212" s="20">
        <v>0</v>
      </c>
      <c r="Z212" s="20">
        <v>0</v>
      </c>
      <c r="AA212" s="20">
        <f>U212+V212+W212+X212+Y212+Z212</f>
        <v>355.5</v>
      </c>
      <c r="AB212" s="49">
        <v>2022</v>
      </c>
      <c r="AC212" s="44"/>
    </row>
    <row r="213" spans="2:30" ht="26.25" customHeight="1" x14ac:dyDescent="0.2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46" t="s">
        <v>99</v>
      </c>
      <c r="T213" s="49" t="s">
        <v>28</v>
      </c>
      <c r="U213" s="19">
        <v>3</v>
      </c>
      <c r="V213" s="19">
        <v>4</v>
      </c>
      <c r="W213" s="19">
        <v>4</v>
      </c>
      <c r="X213" s="19">
        <v>4</v>
      </c>
      <c r="Y213" s="19">
        <v>4</v>
      </c>
      <c r="Z213" s="19">
        <v>4</v>
      </c>
      <c r="AA213" s="19">
        <v>4</v>
      </c>
      <c r="AB213" s="49">
        <v>2026</v>
      </c>
      <c r="AC213" s="44"/>
    </row>
    <row r="214" spans="2:30" ht="24.75" customHeight="1" x14ac:dyDescent="0.2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46" t="s">
        <v>100</v>
      </c>
      <c r="T214" s="49" t="s">
        <v>25</v>
      </c>
      <c r="U214" s="19">
        <v>253</v>
      </c>
      <c r="V214" s="19">
        <v>390</v>
      </c>
      <c r="W214" s="19">
        <v>290</v>
      </c>
      <c r="X214" s="19">
        <v>290</v>
      </c>
      <c r="Y214" s="19">
        <v>290</v>
      </c>
      <c r="Z214" s="19">
        <v>290</v>
      </c>
      <c r="AA214" s="19">
        <f>SUM(U214:Z214)</f>
        <v>1803</v>
      </c>
      <c r="AB214" s="49">
        <v>2026</v>
      </c>
      <c r="AC214" s="44"/>
    </row>
    <row r="215" spans="2:30" ht="37.5" customHeight="1" x14ac:dyDescent="0.25">
      <c r="B215" s="1">
        <v>0</v>
      </c>
      <c r="C215" s="1">
        <v>1</v>
      </c>
      <c r="D215" s="1">
        <v>1</v>
      </c>
      <c r="E215" s="1">
        <v>0</v>
      </c>
      <c r="F215" s="1">
        <v>7</v>
      </c>
      <c r="G215" s="1">
        <v>0</v>
      </c>
      <c r="H215" s="1">
        <v>7</v>
      </c>
      <c r="I215" s="1">
        <v>0</v>
      </c>
      <c r="J215" s="1">
        <v>1</v>
      </c>
      <c r="K215" s="1">
        <v>4</v>
      </c>
      <c r="L215" s="1">
        <v>0</v>
      </c>
      <c r="M215" s="1">
        <v>0</v>
      </c>
      <c r="N215" s="1" t="s">
        <v>39</v>
      </c>
      <c r="O215" s="1">
        <v>0</v>
      </c>
      <c r="P215" s="1">
        <v>2</v>
      </c>
      <c r="Q215" s="1">
        <v>4</v>
      </c>
      <c r="R215" s="1">
        <v>0</v>
      </c>
      <c r="S215" s="46" t="s">
        <v>101</v>
      </c>
      <c r="T215" s="49" t="s">
        <v>13</v>
      </c>
      <c r="U215" s="20">
        <v>4945</v>
      </c>
      <c r="V215" s="26">
        <v>5488</v>
      </c>
      <c r="W215" s="26">
        <v>5488</v>
      </c>
      <c r="X215" s="26">
        <v>5488</v>
      </c>
      <c r="Y215" s="26">
        <v>5488</v>
      </c>
      <c r="Z215" s="26">
        <v>5488</v>
      </c>
      <c r="AA215" s="20">
        <f>U215+V215+W215+X215+Y215+Z215</f>
        <v>32385</v>
      </c>
      <c r="AB215" s="49">
        <v>2026</v>
      </c>
      <c r="AC215" s="44"/>
    </row>
    <row r="216" spans="2:30" ht="39.75" customHeight="1" x14ac:dyDescent="0.2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46" t="s">
        <v>102</v>
      </c>
      <c r="T216" s="49" t="s">
        <v>25</v>
      </c>
      <c r="U216" s="19">
        <v>1300</v>
      </c>
      <c r="V216" s="19">
        <v>1300</v>
      </c>
      <c r="W216" s="19">
        <v>1300</v>
      </c>
      <c r="X216" s="19">
        <v>1300</v>
      </c>
      <c r="Y216" s="19">
        <v>1300</v>
      </c>
      <c r="Z216" s="19">
        <v>1300</v>
      </c>
      <c r="AA216" s="19">
        <f>SUM(U216:Z216)</f>
        <v>7800</v>
      </c>
      <c r="AB216" s="49">
        <v>2026</v>
      </c>
      <c r="AC216" s="44"/>
    </row>
    <row r="217" spans="2:30" ht="76.5" customHeight="1" x14ac:dyDescent="0.25">
      <c r="B217" s="1">
        <v>0</v>
      </c>
      <c r="C217" s="1">
        <v>1</v>
      </c>
      <c r="D217" s="1">
        <v>1</v>
      </c>
      <c r="E217" s="1">
        <v>0</v>
      </c>
      <c r="F217" s="1">
        <v>7</v>
      </c>
      <c r="G217" s="1">
        <v>0</v>
      </c>
      <c r="H217" s="1">
        <v>7</v>
      </c>
      <c r="I217" s="1">
        <v>0</v>
      </c>
      <c r="J217" s="1">
        <v>1</v>
      </c>
      <c r="K217" s="1">
        <v>4</v>
      </c>
      <c r="L217" s="1">
        <v>0</v>
      </c>
      <c r="M217" s="1">
        <v>1</v>
      </c>
      <c r="N217" s="1">
        <v>1</v>
      </c>
      <c r="O217" s="1">
        <v>0</v>
      </c>
      <c r="P217" s="1">
        <v>2</v>
      </c>
      <c r="Q217" s="1">
        <v>4</v>
      </c>
      <c r="R217" s="1">
        <v>0</v>
      </c>
      <c r="S217" s="46" t="s">
        <v>182</v>
      </c>
      <c r="T217" s="49" t="s">
        <v>13</v>
      </c>
      <c r="U217" s="20">
        <v>2632.5</v>
      </c>
      <c r="V217" s="20">
        <v>0</v>
      </c>
      <c r="W217" s="20">
        <v>3147.9</v>
      </c>
      <c r="X217" s="20">
        <v>3147.9</v>
      </c>
      <c r="Y217" s="20">
        <v>3147.9</v>
      </c>
      <c r="Z217" s="20">
        <v>3147.9</v>
      </c>
      <c r="AA217" s="20">
        <f>U217+V217+W217+X217+Y217+Z217</f>
        <v>15224.099999999999</v>
      </c>
      <c r="AB217" s="49">
        <v>2026</v>
      </c>
      <c r="AC217" s="44"/>
    </row>
    <row r="218" spans="2:30" ht="42.75" customHeight="1" x14ac:dyDescent="0.2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52" t="s">
        <v>181</v>
      </c>
      <c r="T218" s="49" t="s">
        <v>28</v>
      </c>
      <c r="U218" s="19">
        <v>1</v>
      </c>
      <c r="V218" s="19">
        <v>0</v>
      </c>
      <c r="W218" s="19">
        <v>1</v>
      </c>
      <c r="X218" s="19">
        <v>1</v>
      </c>
      <c r="Y218" s="19">
        <v>1</v>
      </c>
      <c r="Z218" s="19">
        <v>1</v>
      </c>
      <c r="AA218" s="19">
        <f>SUM(U218:Z218)</f>
        <v>5</v>
      </c>
      <c r="AB218" s="49">
        <v>2026</v>
      </c>
      <c r="AC218" s="44"/>
    </row>
    <row r="219" spans="2:30" ht="54.75" customHeight="1" x14ac:dyDescent="0.25">
      <c r="B219" s="1">
        <v>0</v>
      </c>
      <c r="C219" s="1">
        <v>1</v>
      </c>
      <c r="D219" s="1">
        <v>1</v>
      </c>
      <c r="E219" s="1">
        <v>0</v>
      </c>
      <c r="F219" s="1">
        <v>7</v>
      </c>
      <c r="G219" s="1">
        <v>0</v>
      </c>
      <c r="H219" s="1">
        <v>7</v>
      </c>
      <c r="I219" s="1">
        <v>0</v>
      </c>
      <c r="J219" s="1">
        <v>1</v>
      </c>
      <c r="K219" s="1">
        <v>4</v>
      </c>
      <c r="L219" s="1">
        <v>0</v>
      </c>
      <c r="M219" s="1">
        <v>2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5" t="s">
        <v>103</v>
      </c>
      <c r="T219" s="49" t="s">
        <v>13</v>
      </c>
      <c r="U219" s="15">
        <f>U221+U223+U225</f>
        <v>12761.900000000001</v>
      </c>
      <c r="V219" s="15">
        <f>V221+V223+V225+V222</f>
        <v>8520.6</v>
      </c>
      <c r="W219" s="15">
        <f>W221+W223+W225+W222</f>
        <v>1146.5</v>
      </c>
      <c r="X219" s="15">
        <f t="shared" ref="X219:Z219" si="31">X221+X223+X225+X222</f>
        <v>1146.5</v>
      </c>
      <c r="Y219" s="15">
        <f t="shared" si="31"/>
        <v>1146.5</v>
      </c>
      <c r="Z219" s="15">
        <f t="shared" si="31"/>
        <v>1146.5</v>
      </c>
      <c r="AA219" s="15">
        <f>AA221+AA223+AA225+AA222</f>
        <v>25868.5</v>
      </c>
      <c r="AB219" s="6">
        <v>2026</v>
      </c>
      <c r="AC219" s="44"/>
      <c r="AD219" s="44">
        <f>U219+V219+W219+X219+Y219+Z219</f>
        <v>25868.5</v>
      </c>
    </row>
    <row r="220" spans="2:30" ht="54.75" customHeight="1" x14ac:dyDescent="0.2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46" t="s">
        <v>104</v>
      </c>
      <c r="T220" s="49" t="s">
        <v>17</v>
      </c>
      <c r="U220" s="20">
        <v>80</v>
      </c>
      <c r="V220" s="20">
        <v>80</v>
      </c>
      <c r="W220" s="20">
        <v>80</v>
      </c>
      <c r="X220" s="20">
        <v>80</v>
      </c>
      <c r="Y220" s="20">
        <v>90</v>
      </c>
      <c r="Z220" s="20">
        <v>100</v>
      </c>
      <c r="AA220" s="20">
        <v>100</v>
      </c>
      <c r="AB220" s="49">
        <v>2026</v>
      </c>
      <c r="AC220" s="44"/>
    </row>
    <row r="221" spans="2:30" ht="23.25" customHeight="1" x14ac:dyDescent="0.25">
      <c r="B221" s="1">
        <v>0</v>
      </c>
      <c r="C221" s="1">
        <v>1</v>
      </c>
      <c r="D221" s="1">
        <v>1</v>
      </c>
      <c r="E221" s="1">
        <v>0</v>
      </c>
      <c r="F221" s="1">
        <v>7</v>
      </c>
      <c r="G221" s="1">
        <v>0</v>
      </c>
      <c r="H221" s="1">
        <v>7</v>
      </c>
      <c r="I221" s="1">
        <v>0</v>
      </c>
      <c r="J221" s="1">
        <v>1</v>
      </c>
      <c r="K221" s="1">
        <v>4</v>
      </c>
      <c r="L221" s="1">
        <v>0</v>
      </c>
      <c r="M221" s="1">
        <v>2</v>
      </c>
      <c r="N221" s="1" t="s">
        <v>39</v>
      </c>
      <c r="O221" s="1">
        <v>0</v>
      </c>
      <c r="P221" s="1">
        <v>4</v>
      </c>
      <c r="Q221" s="1">
        <v>5</v>
      </c>
      <c r="R221" s="1">
        <v>0</v>
      </c>
      <c r="S221" s="71" t="s">
        <v>168</v>
      </c>
      <c r="T221" s="69" t="s">
        <v>13</v>
      </c>
      <c r="U221" s="20">
        <v>2789</v>
      </c>
      <c r="V221" s="20">
        <v>1146.5</v>
      </c>
      <c r="W221" s="20">
        <v>0</v>
      </c>
      <c r="X221" s="20">
        <v>0</v>
      </c>
      <c r="Y221" s="20">
        <v>0</v>
      </c>
      <c r="Z221" s="20">
        <v>0</v>
      </c>
      <c r="AA221" s="20">
        <f>U221+V221+W221+X221+Y221+Z221</f>
        <v>3935.5</v>
      </c>
      <c r="AB221" s="49">
        <v>2022</v>
      </c>
      <c r="AC221" s="44"/>
    </row>
    <row r="222" spans="2:30" ht="23.25" customHeight="1" x14ac:dyDescent="0.25">
      <c r="B222" s="1"/>
      <c r="C222" s="1"/>
      <c r="D222" s="1"/>
      <c r="E222" s="1">
        <v>0</v>
      </c>
      <c r="F222" s="1">
        <v>7</v>
      </c>
      <c r="G222" s="1">
        <v>0</v>
      </c>
      <c r="H222" s="1">
        <v>7</v>
      </c>
      <c r="I222" s="1">
        <v>0</v>
      </c>
      <c r="J222" s="1">
        <v>1</v>
      </c>
      <c r="K222" s="1">
        <v>4</v>
      </c>
      <c r="L222" s="1">
        <v>0</v>
      </c>
      <c r="M222" s="1">
        <v>2</v>
      </c>
      <c r="N222" s="1">
        <v>9</v>
      </c>
      <c r="O222" s="1">
        <v>9</v>
      </c>
      <c r="P222" s="1">
        <v>9</v>
      </c>
      <c r="Q222" s="1">
        <v>9</v>
      </c>
      <c r="R222" s="1">
        <v>9</v>
      </c>
      <c r="S222" s="73"/>
      <c r="T222" s="70"/>
      <c r="U222" s="20">
        <v>0</v>
      </c>
      <c r="V222" s="20">
        <v>2844.3</v>
      </c>
      <c r="W222" s="20">
        <v>1146.5</v>
      </c>
      <c r="X222" s="20">
        <v>1146.5</v>
      </c>
      <c r="Y222" s="20">
        <v>1146.5</v>
      </c>
      <c r="Z222" s="20">
        <v>1146.5</v>
      </c>
      <c r="AA222" s="20">
        <f>U222+V222+W222+X222+Y222+Z222</f>
        <v>7430.3</v>
      </c>
      <c r="AB222" s="49">
        <v>2026</v>
      </c>
      <c r="AC222" s="44"/>
    </row>
    <row r="223" spans="2:30" ht="27.75" customHeight="1" x14ac:dyDescent="0.25">
      <c r="B223" s="1">
        <v>0</v>
      </c>
      <c r="C223" s="1">
        <v>1</v>
      </c>
      <c r="D223" s="1">
        <v>1</v>
      </c>
      <c r="E223" s="1">
        <v>0</v>
      </c>
      <c r="F223" s="1">
        <v>7</v>
      </c>
      <c r="G223" s="1">
        <v>0</v>
      </c>
      <c r="H223" s="1">
        <v>7</v>
      </c>
      <c r="I223" s="1">
        <v>0</v>
      </c>
      <c r="J223" s="1">
        <v>1</v>
      </c>
      <c r="K223" s="1">
        <v>4</v>
      </c>
      <c r="L223" s="1">
        <v>0</v>
      </c>
      <c r="M223" s="1">
        <v>2</v>
      </c>
      <c r="N223" s="1">
        <v>1</v>
      </c>
      <c r="O223" s="1">
        <v>0</v>
      </c>
      <c r="P223" s="1">
        <v>4</v>
      </c>
      <c r="Q223" s="1">
        <v>5</v>
      </c>
      <c r="R223" s="1">
        <v>0</v>
      </c>
      <c r="S223" s="73"/>
      <c r="T223" s="70"/>
      <c r="U223" s="20">
        <v>5374.3</v>
      </c>
      <c r="V223" s="20">
        <v>4529.8</v>
      </c>
      <c r="W223" s="20">
        <v>0</v>
      </c>
      <c r="X223" s="20">
        <v>0</v>
      </c>
      <c r="Y223" s="20">
        <v>0</v>
      </c>
      <c r="Z223" s="20">
        <v>0</v>
      </c>
      <c r="AA223" s="20">
        <f>U223+V223+W223+X223+Y223+Z223</f>
        <v>9904.1</v>
      </c>
      <c r="AB223" s="49">
        <v>2021</v>
      </c>
      <c r="AC223" s="44"/>
    </row>
    <row r="224" spans="2:30" ht="36.75" customHeight="1" x14ac:dyDescent="0.2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46" t="s">
        <v>105</v>
      </c>
      <c r="T224" s="49" t="s">
        <v>28</v>
      </c>
      <c r="U224" s="19">
        <v>8</v>
      </c>
      <c r="V224" s="19">
        <v>3</v>
      </c>
      <c r="W224" s="19">
        <v>3</v>
      </c>
      <c r="X224" s="19">
        <v>3</v>
      </c>
      <c r="Y224" s="19">
        <v>3</v>
      </c>
      <c r="Z224" s="19">
        <v>3</v>
      </c>
      <c r="AA224" s="19">
        <f>SUM(U224:Z224)</f>
        <v>23</v>
      </c>
      <c r="AB224" s="49">
        <v>2026</v>
      </c>
      <c r="AC224" s="44"/>
    </row>
    <row r="225" spans="2:29" ht="57" customHeight="1" x14ac:dyDescent="0.25">
      <c r="B225" s="1">
        <v>0</v>
      </c>
      <c r="C225" s="1">
        <v>1</v>
      </c>
      <c r="D225" s="1">
        <v>1</v>
      </c>
      <c r="E225" s="1">
        <v>0</v>
      </c>
      <c r="F225" s="1">
        <v>7</v>
      </c>
      <c r="G225" s="1">
        <v>0</v>
      </c>
      <c r="H225" s="1">
        <v>7</v>
      </c>
      <c r="I225" s="1">
        <v>0</v>
      </c>
      <c r="J225" s="1">
        <v>1</v>
      </c>
      <c r="K225" s="1">
        <v>4</v>
      </c>
      <c r="L225" s="1">
        <v>0</v>
      </c>
      <c r="M225" s="1">
        <v>2</v>
      </c>
      <c r="N225" s="1">
        <v>9</v>
      </c>
      <c r="O225" s="1">
        <v>9</v>
      </c>
      <c r="P225" s="1">
        <v>9</v>
      </c>
      <c r="Q225" s="1">
        <v>9</v>
      </c>
      <c r="R225" s="1">
        <v>9</v>
      </c>
      <c r="S225" s="46" t="s">
        <v>133</v>
      </c>
      <c r="T225" s="49" t="s">
        <v>13</v>
      </c>
      <c r="U225" s="20">
        <v>4598.6000000000004</v>
      </c>
      <c r="V225" s="20">
        <v>0</v>
      </c>
      <c r="W225" s="20">
        <v>0</v>
      </c>
      <c r="X225" s="20">
        <v>0</v>
      </c>
      <c r="Y225" s="20">
        <v>0</v>
      </c>
      <c r="Z225" s="20">
        <v>0</v>
      </c>
      <c r="AA225" s="20">
        <f>SUM(U225:Z225)</f>
        <v>4598.6000000000004</v>
      </c>
      <c r="AB225" s="49">
        <v>2021</v>
      </c>
      <c r="AC225" s="44"/>
    </row>
    <row r="226" spans="2:29" ht="60.75" customHeight="1" x14ac:dyDescent="0.2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46" t="s">
        <v>106</v>
      </c>
      <c r="T226" s="49" t="s">
        <v>17</v>
      </c>
      <c r="U226" s="16">
        <v>80</v>
      </c>
      <c r="V226" s="23">
        <v>0</v>
      </c>
      <c r="W226" s="23">
        <v>0</v>
      </c>
      <c r="X226" s="23">
        <v>0</v>
      </c>
      <c r="Y226" s="23">
        <v>0</v>
      </c>
      <c r="Z226" s="23">
        <v>0</v>
      </c>
      <c r="AA226" s="23">
        <v>0</v>
      </c>
      <c r="AB226" s="50">
        <v>2021</v>
      </c>
      <c r="AC226" s="44"/>
    </row>
    <row r="227" spans="2:29" ht="38.25" customHeight="1" x14ac:dyDescent="0.25">
      <c r="B227" s="9">
        <v>0</v>
      </c>
      <c r="C227" s="1">
        <v>1</v>
      </c>
      <c r="D227" s="1">
        <v>1</v>
      </c>
      <c r="E227" s="1">
        <v>0</v>
      </c>
      <c r="F227" s="1">
        <v>7</v>
      </c>
      <c r="G227" s="1">
        <v>0</v>
      </c>
      <c r="H227" s="1">
        <v>9</v>
      </c>
      <c r="I227" s="1">
        <v>0</v>
      </c>
      <c r="J227" s="1">
        <v>1</v>
      </c>
      <c r="K227" s="1">
        <v>5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5" t="s">
        <v>107</v>
      </c>
      <c r="T227" s="6" t="s">
        <v>13</v>
      </c>
      <c r="U227" s="15">
        <f t="shared" ref="U227:AA227" si="32">U228+U234+U241</f>
        <v>57104.9</v>
      </c>
      <c r="V227" s="15">
        <f t="shared" si="32"/>
        <v>58146</v>
      </c>
      <c r="W227" s="15">
        <f t="shared" si="32"/>
        <v>58133.5</v>
      </c>
      <c r="X227" s="15">
        <f t="shared" si="32"/>
        <v>58133.5</v>
      </c>
      <c r="Y227" s="15">
        <f t="shared" si="32"/>
        <v>58133.5</v>
      </c>
      <c r="Z227" s="15">
        <f t="shared" si="32"/>
        <v>58133.5</v>
      </c>
      <c r="AA227" s="15">
        <f t="shared" si="32"/>
        <v>347784.9</v>
      </c>
      <c r="AB227" s="6">
        <v>2026</v>
      </c>
      <c r="AC227" s="44"/>
    </row>
    <row r="228" spans="2:29" ht="36.75" customHeight="1" x14ac:dyDescent="0.25">
      <c r="B228" s="1">
        <v>0</v>
      </c>
      <c r="C228" s="1">
        <v>1</v>
      </c>
      <c r="D228" s="1">
        <v>1</v>
      </c>
      <c r="E228" s="1">
        <v>0</v>
      </c>
      <c r="F228" s="1">
        <v>7</v>
      </c>
      <c r="G228" s="1">
        <v>0</v>
      </c>
      <c r="H228" s="1">
        <v>9</v>
      </c>
      <c r="I228" s="1">
        <v>0</v>
      </c>
      <c r="J228" s="1">
        <v>1</v>
      </c>
      <c r="K228" s="1">
        <v>5</v>
      </c>
      <c r="L228" s="1">
        <v>0</v>
      </c>
      <c r="M228" s="1">
        <v>1</v>
      </c>
      <c r="N228" s="1">
        <v>0</v>
      </c>
      <c r="O228" s="1">
        <v>0</v>
      </c>
      <c r="P228" s="1">
        <v>0</v>
      </c>
      <c r="Q228" s="1">
        <v>0</v>
      </c>
      <c r="R228" s="1">
        <v>0</v>
      </c>
      <c r="S228" s="5" t="s">
        <v>108</v>
      </c>
      <c r="T228" s="49" t="s">
        <v>13</v>
      </c>
      <c r="U228" s="15">
        <f>U230</f>
        <v>7293.1</v>
      </c>
      <c r="V228" s="15">
        <f t="shared" ref="V228:AA228" si="33">V230</f>
        <v>8128.4</v>
      </c>
      <c r="W228" s="15">
        <f t="shared" si="33"/>
        <v>8128.4</v>
      </c>
      <c r="X228" s="15">
        <f t="shared" si="33"/>
        <v>8128.4</v>
      </c>
      <c r="Y228" s="15">
        <f t="shared" si="33"/>
        <v>8128.4</v>
      </c>
      <c r="Z228" s="15">
        <f t="shared" si="33"/>
        <v>8128.4</v>
      </c>
      <c r="AA228" s="15">
        <f t="shared" si="33"/>
        <v>47935.100000000006</v>
      </c>
      <c r="AB228" s="6">
        <v>2026</v>
      </c>
      <c r="AC228" s="44"/>
    </row>
    <row r="229" spans="2:29" ht="54.75" customHeight="1" x14ac:dyDescent="0.2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46" t="s">
        <v>109</v>
      </c>
      <c r="T229" s="49" t="s">
        <v>28</v>
      </c>
      <c r="U229" s="19">
        <v>156</v>
      </c>
      <c r="V229" s="19">
        <v>165</v>
      </c>
      <c r="W229" s="19">
        <v>165</v>
      </c>
      <c r="X229" s="19">
        <v>165</v>
      </c>
      <c r="Y229" s="19">
        <v>165</v>
      </c>
      <c r="Z229" s="19">
        <v>165</v>
      </c>
      <c r="AA229" s="19">
        <v>165</v>
      </c>
      <c r="AB229" s="49">
        <v>2026</v>
      </c>
      <c r="AC229" s="44" t="s">
        <v>199</v>
      </c>
    </row>
    <row r="230" spans="2:29" ht="24" customHeight="1" x14ac:dyDescent="0.25">
      <c r="B230" s="1">
        <v>0</v>
      </c>
      <c r="C230" s="1">
        <v>1</v>
      </c>
      <c r="D230" s="1">
        <v>1</v>
      </c>
      <c r="E230" s="1">
        <v>0</v>
      </c>
      <c r="F230" s="1">
        <v>7</v>
      </c>
      <c r="G230" s="1">
        <v>0</v>
      </c>
      <c r="H230" s="1">
        <v>9</v>
      </c>
      <c r="I230" s="1">
        <v>0</v>
      </c>
      <c r="J230" s="1">
        <v>1</v>
      </c>
      <c r="K230" s="1">
        <v>5</v>
      </c>
      <c r="L230" s="1">
        <v>0</v>
      </c>
      <c r="M230" s="1">
        <v>1</v>
      </c>
      <c r="N230" s="1">
        <v>9</v>
      </c>
      <c r="O230" s="1">
        <v>9</v>
      </c>
      <c r="P230" s="1">
        <v>9</v>
      </c>
      <c r="Q230" s="1">
        <v>9</v>
      </c>
      <c r="R230" s="1">
        <v>9</v>
      </c>
      <c r="S230" s="54" t="s">
        <v>110</v>
      </c>
      <c r="T230" s="49" t="s">
        <v>13</v>
      </c>
      <c r="U230" s="20">
        <v>7293.1</v>
      </c>
      <c r="V230" s="20">
        <v>8128.4</v>
      </c>
      <c r="W230" s="20">
        <v>8128.4</v>
      </c>
      <c r="X230" s="20">
        <v>8128.4</v>
      </c>
      <c r="Y230" s="20">
        <v>8128.4</v>
      </c>
      <c r="Z230" s="20">
        <v>8128.4</v>
      </c>
      <c r="AA230" s="20">
        <f>U230+V230+W230+X230+Y230+Z230</f>
        <v>47935.100000000006</v>
      </c>
      <c r="AB230" s="49">
        <v>2026</v>
      </c>
      <c r="AC230" s="44"/>
    </row>
    <row r="231" spans="2:29" ht="38.25" customHeight="1" x14ac:dyDescent="0.2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46" t="s">
        <v>111</v>
      </c>
      <c r="T231" s="49" t="s">
        <v>17</v>
      </c>
      <c r="U231" s="16">
        <v>100</v>
      </c>
      <c r="V231" s="16">
        <v>100</v>
      </c>
      <c r="W231" s="16">
        <v>100</v>
      </c>
      <c r="X231" s="16">
        <v>100</v>
      </c>
      <c r="Y231" s="16">
        <v>100</v>
      </c>
      <c r="Z231" s="16">
        <v>100</v>
      </c>
      <c r="AA231" s="16">
        <v>100</v>
      </c>
      <c r="AB231" s="49">
        <v>2026</v>
      </c>
      <c r="AC231" s="44"/>
    </row>
    <row r="232" spans="2:29" ht="46.5" customHeight="1" x14ac:dyDescent="0.2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7" t="s">
        <v>130</v>
      </c>
      <c r="T232" s="53" t="s">
        <v>30</v>
      </c>
      <c r="U232" s="49">
        <v>1</v>
      </c>
      <c r="V232" s="49">
        <v>1</v>
      </c>
      <c r="W232" s="49">
        <v>1</v>
      </c>
      <c r="X232" s="49">
        <v>1</v>
      </c>
      <c r="Y232" s="49">
        <v>1</v>
      </c>
      <c r="Z232" s="49">
        <v>1</v>
      </c>
      <c r="AA232" s="49">
        <v>1</v>
      </c>
      <c r="AB232" s="49">
        <v>2026</v>
      </c>
      <c r="AC232" s="44"/>
    </row>
    <row r="233" spans="2:29" ht="37.5" customHeight="1" x14ac:dyDescent="0.2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7" t="s">
        <v>131</v>
      </c>
      <c r="T233" s="53" t="s">
        <v>17</v>
      </c>
      <c r="U233" s="16">
        <v>100</v>
      </c>
      <c r="V233" s="16">
        <v>100</v>
      </c>
      <c r="W233" s="16">
        <v>100</v>
      </c>
      <c r="X233" s="16">
        <v>100</v>
      </c>
      <c r="Y233" s="16">
        <v>100</v>
      </c>
      <c r="Z233" s="16">
        <v>100</v>
      </c>
      <c r="AA233" s="16">
        <v>100</v>
      </c>
      <c r="AB233" s="49">
        <v>2026</v>
      </c>
      <c r="AC233" s="44"/>
    </row>
    <row r="234" spans="2:29" ht="42.75" customHeight="1" x14ac:dyDescent="0.25">
      <c r="B234" s="1">
        <v>0</v>
      </c>
      <c r="C234" s="1">
        <v>1</v>
      </c>
      <c r="D234" s="1">
        <v>1</v>
      </c>
      <c r="E234" s="1">
        <v>0</v>
      </c>
      <c r="F234" s="1">
        <v>7</v>
      </c>
      <c r="G234" s="1">
        <v>0</v>
      </c>
      <c r="H234" s="1">
        <v>9</v>
      </c>
      <c r="I234" s="1">
        <v>0</v>
      </c>
      <c r="J234" s="1">
        <v>1</v>
      </c>
      <c r="K234" s="1">
        <v>5</v>
      </c>
      <c r="L234" s="1">
        <v>0</v>
      </c>
      <c r="M234" s="1">
        <v>2</v>
      </c>
      <c r="N234" s="1">
        <v>0</v>
      </c>
      <c r="O234" s="1">
        <v>0</v>
      </c>
      <c r="P234" s="1">
        <v>0</v>
      </c>
      <c r="Q234" s="1">
        <v>0</v>
      </c>
      <c r="R234" s="1">
        <v>0</v>
      </c>
      <c r="S234" s="5" t="s">
        <v>112</v>
      </c>
      <c r="T234" s="49" t="s">
        <v>13</v>
      </c>
      <c r="U234" s="15">
        <f t="shared" ref="U234:AA234" si="34">U236+U237</f>
        <v>36136.800000000003</v>
      </c>
      <c r="V234" s="15">
        <f t="shared" si="34"/>
        <v>36218.800000000003</v>
      </c>
      <c r="W234" s="15">
        <f t="shared" si="34"/>
        <v>36210.300000000003</v>
      </c>
      <c r="X234" s="15">
        <f t="shared" si="34"/>
        <v>36210.300000000003</v>
      </c>
      <c r="Y234" s="15">
        <f t="shared" si="34"/>
        <v>36210.300000000003</v>
      </c>
      <c r="Z234" s="15">
        <f t="shared" si="34"/>
        <v>36210.300000000003</v>
      </c>
      <c r="AA234" s="15">
        <f t="shared" si="34"/>
        <v>217196.80000000002</v>
      </c>
      <c r="AB234" s="6">
        <v>2026</v>
      </c>
      <c r="AC234" s="44"/>
    </row>
    <row r="235" spans="2:29" ht="83.25" customHeight="1" x14ac:dyDescent="0.2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46" t="s">
        <v>113</v>
      </c>
      <c r="T235" s="49" t="s">
        <v>28</v>
      </c>
      <c r="U235" s="19">
        <v>66</v>
      </c>
      <c r="V235" s="19">
        <v>66</v>
      </c>
      <c r="W235" s="19">
        <v>66</v>
      </c>
      <c r="X235" s="19">
        <v>66</v>
      </c>
      <c r="Y235" s="19">
        <v>66</v>
      </c>
      <c r="Z235" s="19">
        <v>66</v>
      </c>
      <c r="AA235" s="19">
        <v>66</v>
      </c>
      <c r="AB235" s="49">
        <v>2026</v>
      </c>
      <c r="AC235" s="44"/>
    </row>
    <row r="236" spans="2:29" ht="31.5" customHeight="1" x14ac:dyDescent="0.25">
      <c r="B236" s="1">
        <v>0</v>
      </c>
      <c r="C236" s="1">
        <v>1</v>
      </c>
      <c r="D236" s="1">
        <v>1</v>
      </c>
      <c r="E236" s="1">
        <v>0</v>
      </c>
      <c r="F236" s="1">
        <v>7</v>
      </c>
      <c r="G236" s="1">
        <v>0</v>
      </c>
      <c r="H236" s="1">
        <v>9</v>
      </c>
      <c r="I236" s="1">
        <v>0</v>
      </c>
      <c r="J236" s="1">
        <v>1</v>
      </c>
      <c r="K236" s="1">
        <v>5</v>
      </c>
      <c r="L236" s="1">
        <v>0</v>
      </c>
      <c r="M236" s="1">
        <v>2</v>
      </c>
      <c r="N236" s="1">
        <v>9</v>
      </c>
      <c r="O236" s="1">
        <v>9</v>
      </c>
      <c r="P236" s="1">
        <v>9</v>
      </c>
      <c r="Q236" s="1">
        <v>9</v>
      </c>
      <c r="R236" s="1">
        <v>9</v>
      </c>
      <c r="S236" s="75" t="s">
        <v>114</v>
      </c>
      <c r="T236" s="61" t="s">
        <v>13</v>
      </c>
      <c r="U236" s="20">
        <v>36131.4</v>
      </c>
      <c r="V236" s="20">
        <v>36217.800000000003</v>
      </c>
      <c r="W236" s="20">
        <v>36210.300000000003</v>
      </c>
      <c r="X236" s="20">
        <v>36210.300000000003</v>
      </c>
      <c r="Y236" s="20">
        <v>36210.300000000003</v>
      </c>
      <c r="Z236" s="20">
        <v>36210.300000000003</v>
      </c>
      <c r="AA236" s="20">
        <f>U236+V236+W236+X236+Y236+Z236</f>
        <v>217190.40000000002</v>
      </c>
      <c r="AB236" s="49">
        <v>2026</v>
      </c>
      <c r="AC236" s="44"/>
    </row>
    <row r="237" spans="2:29" ht="30.75" customHeight="1" x14ac:dyDescent="0.25">
      <c r="B237" s="1">
        <v>0</v>
      </c>
      <c r="C237" s="1">
        <v>1</v>
      </c>
      <c r="D237" s="1">
        <v>1</v>
      </c>
      <c r="E237" s="1">
        <v>1</v>
      </c>
      <c r="F237" s="1">
        <v>0</v>
      </c>
      <c r="G237" s="1">
        <v>0</v>
      </c>
      <c r="H237" s="1">
        <v>4</v>
      </c>
      <c r="I237" s="1">
        <v>0</v>
      </c>
      <c r="J237" s="1">
        <v>1</v>
      </c>
      <c r="K237" s="1">
        <v>5</v>
      </c>
      <c r="L237" s="1">
        <v>0</v>
      </c>
      <c r="M237" s="1">
        <v>2</v>
      </c>
      <c r="N237" s="1">
        <v>9</v>
      </c>
      <c r="O237" s="1">
        <v>9</v>
      </c>
      <c r="P237" s="1">
        <v>9</v>
      </c>
      <c r="Q237" s="1">
        <v>9</v>
      </c>
      <c r="R237" s="1">
        <v>9</v>
      </c>
      <c r="S237" s="76"/>
      <c r="T237" s="62"/>
      <c r="U237" s="20">
        <v>5.4</v>
      </c>
      <c r="V237" s="20">
        <v>1</v>
      </c>
      <c r="W237" s="20">
        <v>0</v>
      </c>
      <c r="X237" s="20">
        <v>0</v>
      </c>
      <c r="Y237" s="20">
        <v>0</v>
      </c>
      <c r="Z237" s="20">
        <v>0</v>
      </c>
      <c r="AA237" s="20">
        <f>U237+V237+W237+X237+Y237+Z237</f>
        <v>6.4</v>
      </c>
      <c r="AB237" s="49">
        <v>2022</v>
      </c>
      <c r="AC237" s="44"/>
    </row>
    <row r="238" spans="2:29" ht="44.25" customHeight="1" x14ac:dyDescent="0.2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46" t="s">
        <v>111</v>
      </c>
      <c r="T238" s="49" t="s">
        <v>17</v>
      </c>
      <c r="U238" s="16">
        <v>100</v>
      </c>
      <c r="V238" s="16">
        <v>100</v>
      </c>
      <c r="W238" s="16">
        <v>100</v>
      </c>
      <c r="X238" s="16">
        <v>100</v>
      </c>
      <c r="Y238" s="16">
        <v>100</v>
      </c>
      <c r="Z238" s="16">
        <v>100</v>
      </c>
      <c r="AA238" s="16">
        <v>100</v>
      </c>
      <c r="AB238" s="49">
        <v>2026</v>
      </c>
      <c r="AC238" s="44"/>
    </row>
    <row r="239" spans="2:29" ht="42" customHeight="1" x14ac:dyDescent="0.2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46" t="s">
        <v>115</v>
      </c>
      <c r="T239" s="49" t="s">
        <v>30</v>
      </c>
      <c r="U239" s="49">
        <v>1</v>
      </c>
      <c r="V239" s="49">
        <v>1</v>
      </c>
      <c r="W239" s="49">
        <v>1</v>
      </c>
      <c r="X239" s="49">
        <v>1</v>
      </c>
      <c r="Y239" s="49">
        <v>1</v>
      </c>
      <c r="Z239" s="49">
        <v>1</v>
      </c>
      <c r="AA239" s="49">
        <v>1</v>
      </c>
      <c r="AB239" s="49">
        <v>2026</v>
      </c>
      <c r="AC239" s="44"/>
    </row>
    <row r="240" spans="2:29" ht="37.5" customHeight="1" x14ac:dyDescent="0.2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46" t="s">
        <v>116</v>
      </c>
      <c r="T240" s="49" t="s">
        <v>17</v>
      </c>
      <c r="U240" s="16">
        <v>100</v>
      </c>
      <c r="V240" s="16">
        <v>100</v>
      </c>
      <c r="W240" s="16">
        <v>100</v>
      </c>
      <c r="X240" s="16">
        <v>100</v>
      </c>
      <c r="Y240" s="16">
        <v>100</v>
      </c>
      <c r="Z240" s="16">
        <v>100</v>
      </c>
      <c r="AA240" s="16">
        <v>100</v>
      </c>
      <c r="AB240" s="49">
        <v>2026</v>
      </c>
      <c r="AC240" s="44"/>
    </row>
    <row r="241" spans="1:29" ht="60" customHeight="1" x14ac:dyDescent="0.25">
      <c r="B241" s="1">
        <v>0</v>
      </c>
      <c r="C241" s="1">
        <v>1</v>
      </c>
      <c r="D241" s="1">
        <v>1</v>
      </c>
      <c r="E241" s="1">
        <v>0</v>
      </c>
      <c r="F241" s="1">
        <v>7</v>
      </c>
      <c r="G241" s="1">
        <v>0</v>
      </c>
      <c r="H241" s="1">
        <v>9</v>
      </c>
      <c r="I241" s="1">
        <v>0</v>
      </c>
      <c r="J241" s="1">
        <v>1</v>
      </c>
      <c r="K241" s="1">
        <v>5</v>
      </c>
      <c r="L241" s="1">
        <v>0</v>
      </c>
      <c r="M241" s="1">
        <v>3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5" t="s">
        <v>117</v>
      </c>
      <c r="T241" s="49" t="s">
        <v>13</v>
      </c>
      <c r="U241" s="15">
        <f>U243</f>
        <v>13675</v>
      </c>
      <c r="V241" s="15">
        <f t="shared" ref="V241:AA241" si="35">V243</f>
        <v>13798.8</v>
      </c>
      <c r="W241" s="15">
        <f t="shared" si="35"/>
        <v>13794.8</v>
      </c>
      <c r="X241" s="15">
        <f t="shared" si="35"/>
        <v>13794.8</v>
      </c>
      <c r="Y241" s="15">
        <f t="shared" si="35"/>
        <v>13794.8</v>
      </c>
      <c r="Z241" s="15">
        <f t="shared" si="35"/>
        <v>13794.8</v>
      </c>
      <c r="AA241" s="15">
        <f t="shared" si="35"/>
        <v>82653</v>
      </c>
      <c r="AB241" s="6">
        <v>2026</v>
      </c>
      <c r="AC241" s="44"/>
    </row>
    <row r="242" spans="1:29" ht="59.25" customHeight="1" x14ac:dyDescent="0.2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46" t="s">
        <v>118</v>
      </c>
      <c r="T242" s="49" t="s">
        <v>17</v>
      </c>
      <c r="U242" s="16">
        <v>100</v>
      </c>
      <c r="V242" s="16">
        <v>100</v>
      </c>
      <c r="W242" s="16">
        <v>100</v>
      </c>
      <c r="X242" s="16">
        <v>100</v>
      </c>
      <c r="Y242" s="16">
        <v>100</v>
      </c>
      <c r="Z242" s="16">
        <v>100</v>
      </c>
      <c r="AA242" s="16">
        <v>100</v>
      </c>
      <c r="AB242" s="49">
        <v>2026</v>
      </c>
      <c r="AC242" s="44"/>
    </row>
    <row r="243" spans="1:29" ht="22.5" customHeight="1" x14ac:dyDescent="0.25">
      <c r="B243" s="1">
        <v>0</v>
      </c>
      <c r="C243" s="1">
        <v>1</v>
      </c>
      <c r="D243" s="1">
        <v>1</v>
      </c>
      <c r="E243" s="1">
        <v>0</v>
      </c>
      <c r="F243" s="1">
        <v>7</v>
      </c>
      <c r="G243" s="1">
        <v>0</v>
      </c>
      <c r="H243" s="1">
        <v>9</v>
      </c>
      <c r="I243" s="1">
        <v>0</v>
      </c>
      <c r="J243" s="1">
        <v>1</v>
      </c>
      <c r="K243" s="1">
        <v>5</v>
      </c>
      <c r="L243" s="1">
        <v>0</v>
      </c>
      <c r="M243" s="1">
        <v>3</v>
      </c>
      <c r="N243" s="1">
        <v>9</v>
      </c>
      <c r="O243" s="1">
        <v>9</v>
      </c>
      <c r="P243" s="1">
        <v>9</v>
      </c>
      <c r="Q243" s="1">
        <v>9</v>
      </c>
      <c r="R243" s="1">
        <v>9</v>
      </c>
      <c r="S243" s="46" t="s">
        <v>119</v>
      </c>
      <c r="T243" s="49" t="s">
        <v>13</v>
      </c>
      <c r="U243" s="20">
        <v>13675</v>
      </c>
      <c r="V243" s="20">
        <v>13798.8</v>
      </c>
      <c r="W243" s="20">
        <v>13794.8</v>
      </c>
      <c r="X243" s="20">
        <v>13794.8</v>
      </c>
      <c r="Y243" s="20">
        <v>13794.8</v>
      </c>
      <c r="Z243" s="20">
        <v>13794.8</v>
      </c>
      <c r="AA243" s="20">
        <f>U243+V243+W243+X243+Y243+Z243</f>
        <v>82653</v>
      </c>
      <c r="AB243" s="49">
        <v>2026</v>
      </c>
      <c r="AC243" s="44"/>
    </row>
    <row r="244" spans="1:29" ht="40.5" customHeight="1" x14ac:dyDescent="0.2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46" t="s">
        <v>111</v>
      </c>
      <c r="T244" s="49" t="s">
        <v>17</v>
      </c>
      <c r="U244" s="16">
        <v>100</v>
      </c>
      <c r="V244" s="16">
        <v>100</v>
      </c>
      <c r="W244" s="16">
        <v>100</v>
      </c>
      <c r="X244" s="16">
        <v>100</v>
      </c>
      <c r="Y244" s="16">
        <v>100</v>
      </c>
      <c r="Z244" s="16">
        <v>100</v>
      </c>
      <c r="AA244" s="16">
        <v>100</v>
      </c>
      <c r="AB244" s="49">
        <v>2026</v>
      </c>
      <c r="AC244" s="44"/>
    </row>
    <row r="245" spans="1:29" ht="37.5" x14ac:dyDescent="0.2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46" t="s">
        <v>120</v>
      </c>
      <c r="T245" s="49" t="s">
        <v>30</v>
      </c>
      <c r="U245" s="49">
        <v>1</v>
      </c>
      <c r="V245" s="49">
        <v>1</v>
      </c>
      <c r="W245" s="49">
        <v>1</v>
      </c>
      <c r="X245" s="49">
        <v>1</v>
      </c>
      <c r="Y245" s="49">
        <v>1</v>
      </c>
      <c r="Z245" s="49">
        <v>1</v>
      </c>
      <c r="AA245" s="49">
        <v>1</v>
      </c>
      <c r="AB245" s="49">
        <v>2026</v>
      </c>
      <c r="AC245" s="44"/>
    </row>
    <row r="246" spans="1:29" ht="56.25" customHeight="1" x14ac:dyDescent="0.2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46" t="s">
        <v>121</v>
      </c>
      <c r="T246" s="49" t="s">
        <v>28</v>
      </c>
      <c r="U246" s="19">
        <v>147</v>
      </c>
      <c r="V246" s="19">
        <v>148</v>
      </c>
      <c r="W246" s="19">
        <v>148</v>
      </c>
      <c r="X246" s="19">
        <v>148</v>
      </c>
      <c r="Y246" s="19">
        <v>148</v>
      </c>
      <c r="Z246" s="19">
        <v>148</v>
      </c>
      <c r="AA246" s="19">
        <v>148</v>
      </c>
      <c r="AB246" s="49">
        <v>2026</v>
      </c>
      <c r="AC246" s="44"/>
    </row>
    <row r="247" spans="1:29" x14ac:dyDescent="0.25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1"/>
      <c r="T247" s="55"/>
      <c r="U247" s="28"/>
      <c r="V247" s="28"/>
      <c r="W247" s="28"/>
      <c r="X247" s="28"/>
      <c r="Y247" s="28"/>
      <c r="Z247" s="28"/>
      <c r="AA247" s="28"/>
      <c r="AB247" s="55" t="s">
        <v>122</v>
      </c>
    </row>
    <row r="248" spans="1:29" ht="171.75" customHeight="1" x14ac:dyDescent="0.25">
      <c r="B248" s="63" t="s">
        <v>169</v>
      </c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</row>
    <row r="249" spans="1:29" ht="16.5" customHeight="1" x14ac:dyDescent="0.3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3" t="s">
        <v>15</v>
      </c>
      <c r="AB249" s="14"/>
    </row>
    <row r="250" spans="1:29" x14ac:dyDescent="0.25">
      <c r="A250" s="12"/>
      <c r="B250" s="74" t="s">
        <v>213</v>
      </c>
      <c r="C250" s="74"/>
      <c r="D250" s="74"/>
      <c r="E250" s="74"/>
      <c r="F250" s="74"/>
      <c r="G250" s="74"/>
      <c r="H250" s="74"/>
      <c r="I250" s="74"/>
      <c r="J250" s="74"/>
      <c r="K250" s="74"/>
      <c r="L250" s="74"/>
      <c r="M250" s="74"/>
      <c r="N250" s="74"/>
      <c r="O250" s="74"/>
      <c r="P250" s="74"/>
      <c r="Q250" s="74"/>
      <c r="R250" s="74"/>
      <c r="S250" s="74"/>
      <c r="T250" s="74"/>
      <c r="U250" s="74"/>
      <c r="V250" s="74"/>
      <c r="W250" s="74"/>
      <c r="X250" s="74"/>
      <c r="Y250" s="74"/>
      <c r="Z250" s="74"/>
      <c r="AA250" s="74"/>
      <c r="AB250" s="74"/>
    </row>
    <row r="251" spans="1:29" ht="15" customHeight="1" x14ac:dyDescent="0.25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AB251" s="14"/>
    </row>
    <row r="252" spans="1:29" ht="15" customHeight="1" x14ac:dyDescent="0.25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AB252" s="14"/>
    </row>
    <row r="253" spans="1:29" ht="27" customHeight="1" x14ac:dyDescent="0.25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AB253" s="14"/>
    </row>
    <row r="254" spans="1:29" x14ac:dyDescent="0.3">
      <c r="X254" s="40"/>
      <c r="Y254" s="40"/>
      <c r="Z254" s="40"/>
    </row>
    <row r="255" spans="1:29" x14ac:dyDescent="0.3">
      <c r="X255" s="41"/>
      <c r="Y255" s="41"/>
      <c r="Z255" s="41"/>
    </row>
    <row r="256" spans="1:29" x14ac:dyDescent="0.3">
      <c r="X256" s="40"/>
      <c r="Y256" s="40"/>
      <c r="Z256" s="40"/>
    </row>
  </sheetData>
  <mergeCells count="63">
    <mergeCell ref="S118:S119"/>
    <mergeCell ref="T101:T102"/>
    <mergeCell ref="S69:S72"/>
    <mergeCell ref="T69:T72"/>
    <mergeCell ref="S64:S67"/>
    <mergeCell ref="T64:T67"/>
    <mergeCell ref="T118:T119"/>
    <mergeCell ref="S98:S99"/>
    <mergeCell ref="T98:T99"/>
    <mergeCell ref="T85:T86"/>
    <mergeCell ref="S101:S102"/>
    <mergeCell ref="S85:S86"/>
    <mergeCell ref="S25:S28"/>
    <mergeCell ref="T25:T28"/>
    <mergeCell ref="I7:R7"/>
    <mergeCell ref="T51:T52"/>
    <mergeCell ref="S59:S62"/>
    <mergeCell ref="S20:S22"/>
    <mergeCell ref="T20:T22"/>
    <mergeCell ref="S51:S52"/>
    <mergeCell ref="T59:T62"/>
    <mergeCell ref="S37:S41"/>
    <mergeCell ref="T37:T41"/>
    <mergeCell ref="B1:AB1"/>
    <mergeCell ref="B2:AB2"/>
    <mergeCell ref="B4:AB4"/>
    <mergeCell ref="B5:AB5"/>
    <mergeCell ref="B6:D7"/>
    <mergeCell ref="E6:R6"/>
    <mergeCell ref="S6:S7"/>
    <mergeCell ref="T6:T7"/>
    <mergeCell ref="U6:Z6"/>
    <mergeCell ref="AA6:AB6"/>
    <mergeCell ref="E7:F7"/>
    <mergeCell ref="G7:H7"/>
    <mergeCell ref="B250:AB250"/>
    <mergeCell ref="S221:S223"/>
    <mergeCell ref="T221:T223"/>
    <mergeCell ref="S131:S133"/>
    <mergeCell ref="T131:T133"/>
    <mergeCell ref="S137:S139"/>
    <mergeCell ref="T137:T139"/>
    <mergeCell ref="S167:S168"/>
    <mergeCell ref="T167:T168"/>
    <mergeCell ref="S172:S173"/>
    <mergeCell ref="T172:T173"/>
    <mergeCell ref="S203:S204"/>
    <mergeCell ref="T203:T204"/>
    <mergeCell ref="S198:S200"/>
    <mergeCell ref="T198:T200"/>
    <mergeCell ref="S236:S237"/>
    <mergeCell ref="T236:T237"/>
    <mergeCell ref="B248:AB248"/>
    <mergeCell ref="S207:S208"/>
    <mergeCell ref="T207:T208"/>
    <mergeCell ref="T125:T127"/>
    <mergeCell ref="S141:S144"/>
    <mergeCell ref="S146:S149"/>
    <mergeCell ref="T141:T144"/>
    <mergeCell ref="T146:T149"/>
    <mergeCell ref="S211:S212"/>
    <mergeCell ref="T211:T212"/>
    <mergeCell ref="S125:S127"/>
  </mergeCells>
  <pageMargins left="0.78740157480314965" right="0.39370078740157483" top="0.78740157480314965" bottom="0.78740157480314965" header="0.51181102362204722" footer="0.51181102362204722"/>
  <pageSetup paperSize="9" scale="41" fitToHeight="0" orientation="landscape" r:id="rId1"/>
  <headerFooter differentFirst="1">
    <oddHeader>&amp;C&amp;11&amp;"Calibri,Regular"&amp;P&amp;12&amp;"-,Regular"</oddHeader>
  </headerFooter>
  <rowBreaks count="8" manualBreakCount="8">
    <brk id="24" max="27" man="1"/>
    <brk id="54" max="27" man="1"/>
    <brk id="86" max="27" man="1"/>
    <brk id="116" max="27" man="1"/>
    <brk id="154" max="27" man="1"/>
    <brk id="181" max="27" man="1"/>
    <brk id="216" max="27" man="1"/>
    <brk id="242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Лист1!Excel_BuiltIn_Print_Titles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Сазонова Елена Анатольевна</dc:creator>
  <cp:lastModifiedBy>Ким Екатерина Игоревна</cp:lastModifiedBy>
  <cp:lastPrinted>2022-07-26T10:56:34Z</cp:lastPrinted>
  <dcterms:created xsi:type="dcterms:W3CDTF">2020-08-26T11:52:36Z</dcterms:created>
  <dcterms:modified xsi:type="dcterms:W3CDTF">2022-09-14T14:43:36Z</dcterms:modified>
</cp:coreProperties>
</file>